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ainel e Metas" sheetId="1" state="visible" r:id="rId1"/>
    <sheet xmlns:r="http://schemas.openxmlformats.org/officeDocument/2006/relationships" name="Campanhas" sheetId="2" state="visible" r:id="rId2"/>
    <sheet xmlns:r="http://schemas.openxmlformats.org/officeDocument/2006/relationships" name="Anúncios" sheetId="3" state="visible" r:id="rId3"/>
    <sheet xmlns:r="http://schemas.openxmlformats.org/officeDocument/2006/relationships" name="Diário" sheetId="4" state="visible" r:id="rId4"/>
    <sheet xmlns:r="http://schemas.openxmlformats.org/officeDocument/2006/relationships" name="Rotina" sheetId="5" state="visible" r:id="rId5"/>
  </sheets>
  <definedNames/>
</workbook>
</file>

<file path=xl/styles.xml><?xml version="1.0" encoding="utf-8"?>
<styleSheet xmlns="http://schemas.openxmlformats.org/spreadsheetml/2006/main">
  <numFmts count="4">
    <numFmt numFmtId="164" formatCode="#,##0;(#,##0);0"/>
    <numFmt numFmtId="165" formatCode="0.0%;(0.0%);0.0%"/>
    <numFmt numFmtId="166" formatCode="&quot;R$ &quot;#,##0.00;(&quot;R$ &quot;#,##0.00);&quot;R$ &quot;0.00"/>
    <numFmt numFmtId="167" formatCode="dd/mm/yyyy"/>
  </numFmts>
  <fonts count="10">
    <font>
      <name val="Carlito"/>
      <sz val="11"/>
    </font>
    <font>
      <name val="Arial"/>
      <color rgb="FF183047"/>
      <sz val="10"/>
    </font>
    <font>
      <name val="Arial"/>
      <b val="1"/>
      <color rgb="FF183047"/>
      <sz val="16"/>
    </font>
    <font>
      <name val="Arial"/>
      <i val="1"/>
      <color rgb="FF586B7B"/>
      <sz val="10"/>
    </font>
    <font>
      <name val="Arial"/>
      <color rgb="FF586B7B"/>
      <sz val="10"/>
    </font>
    <font>
      <name val="Arial"/>
      <b val="1"/>
      <color rgb="FF183047"/>
      <sz val="10"/>
    </font>
    <font>
      <name val="Arial"/>
      <b val="1"/>
      <color rgb="FFFFFFFF"/>
      <sz val="10"/>
    </font>
    <font>
      <name val="Arial"/>
      <b val="1"/>
      <color rgb="FF183047"/>
      <sz val="14"/>
    </font>
    <font>
      <name val="Arial"/>
      <color rgb="FF15559B"/>
      <sz val="10"/>
    </font>
    <font>
      <name val="Arial"/>
      <b val="1"/>
      <color rgb="FF183047"/>
      <sz val="12"/>
    </font>
  </fonts>
  <fills count="5">
    <fill>
      <patternFill/>
    </fill>
    <fill>
      <patternFill patternType="gray125"/>
    </fill>
    <fill>
      <patternFill patternType="solid">
        <fgColor rgb="FF183047"/>
      </patternFill>
    </fill>
    <fill>
      <patternFill patternType="solid">
        <fgColor rgb="FFF0F4F7"/>
      </patternFill>
    </fill>
    <fill>
      <patternFill patternType="solid">
        <fgColor rgb="FFFFF3CF"/>
      </patternFill>
    </fill>
  </fills>
  <borders count="3">
    <border/>
    <border>
      <bottom style="thin">
        <color rgb="FF167A78"/>
      </bottom>
    </border>
    <border>
      <right style="thin">
        <color rgb="FFFFFFFF"/>
      </right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/>
    </xf>
    <xf numFmtId="164" fontId="7" fillId="0" borderId="0" applyAlignment="1" pivotButton="0" quotePrefix="0" xfId="0">
      <alignment vertical="center"/>
    </xf>
    <xf numFmtId="165" fontId="7" fillId="0" borderId="0" applyAlignment="1" pivotButton="0" quotePrefix="0" xfId="0">
      <alignment vertical="center"/>
    </xf>
    <xf numFmtId="166" fontId="7" fillId="0" borderId="0" applyAlignment="1" pivotButton="0" quotePrefix="0" xfId="0">
      <alignment vertical="center"/>
    </xf>
    <xf numFmtId="167" fontId="1" fillId="0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8" fillId="4" borderId="0" applyAlignment="1" pivotButton="0" quotePrefix="0" xfId="0">
      <alignment vertical="center"/>
    </xf>
    <xf numFmtId="166" fontId="8" fillId="4" borderId="0" applyAlignment="1" pivotButton="0" quotePrefix="0" xfId="0">
      <alignment vertical="center"/>
    </xf>
    <xf numFmtId="165" fontId="8" fillId="4" borderId="0" applyAlignment="1" pivotButton="0" quotePrefix="0" xfId="0">
      <alignment vertical="center"/>
    </xf>
    <xf numFmtId="164" fontId="5" fillId="3" borderId="0" applyAlignment="1" pivotButton="0" quotePrefix="0" xfId="0">
      <alignment vertical="center"/>
    </xf>
    <xf numFmtId="2" fontId="5" fillId="3" borderId="0" applyAlignment="1" pivotButton="0" quotePrefix="0" xfId="0">
      <alignment vertical="center"/>
    </xf>
    <xf numFmtId="166" fontId="5" fillId="3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8" fillId="4" borderId="0" applyAlignment="1" pivotButton="0" quotePrefix="0" xfId="0">
      <alignment vertical="center" wrapText="1"/>
    </xf>
    <xf numFmtId="164" fontId="8" fillId="4" borderId="0" applyAlignment="1" pivotButton="0" quotePrefix="0" xfId="0">
      <alignment vertical="center"/>
    </xf>
    <xf numFmtId="167" fontId="8" fillId="4" borderId="0" applyAlignment="1" pivotButton="0" quotePrefix="0" xfId="0">
      <alignment vertical="center"/>
    </xf>
    <xf numFmtId="0" fontId="1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vertical="center"/>
    </xf>
    <xf numFmtId="166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0" fontId="9" fillId="3" borderId="0" applyAlignment="1" pivotButton="0" quotePrefix="0" xfId="0">
      <alignment vertical="center"/>
    </xf>
    <xf numFmtId="166" fontId="9" fillId="3" borderId="0" applyAlignment="1" pivotButton="0" quotePrefix="0" xfId="0">
      <alignment vertical="center"/>
    </xf>
    <xf numFmtId="164" fontId="9" fillId="3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0" fontId="1" fillId="3" borderId="0" applyAlignment="1" pivotButton="0" quotePrefix="0" xfId="0">
      <alignment vertical="center" wrapText="1"/>
    </xf>
    <xf numFmtId="164" fontId="8" fillId="4" borderId="2" applyAlignment="1" pivotButton="0" quotePrefix="0" xfId="0">
      <alignment vertical="center"/>
    </xf>
    <xf numFmtId="0" fontId="1" fillId="4" borderId="0" applyAlignment="1" pivotButton="0" quotePrefix="0" xfId="0">
      <alignment vertical="center" wrapText="1"/>
    </xf>
    <xf numFmtId="0" fontId="8" fillId="4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167" fontId="8" fillId="4" borderId="0" applyAlignment="1" pivotButton="0" quotePrefix="0" xfId="0">
      <alignment horizontal="center" vertical="center"/>
    </xf>
    <xf numFmtId="164" fontId="7" fillId="0" borderId="0" applyAlignment="1" pivotButton="0" quotePrefix="0" xfId="0">
      <alignment vertical="center"/>
    </xf>
    <xf numFmtId="165" fontId="7" fillId="0" borderId="0" applyAlignment="1" pivotButton="0" quotePrefix="0" xfId="0">
      <alignment vertical="center"/>
    </xf>
    <xf numFmtId="166" fontId="7" fillId="0" borderId="0" applyAlignment="1" pivotButton="0" quotePrefix="0" xfId="0">
      <alignment vertical="center"/>
    </xf>
    <xf numFmtId="167" fontId="1" fillId="0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166" fontId="8" fillId="4" borderId="0" applyAlignment="1" pivotButton="0" quotePrefix="0" xfId="0">
      <alignment vertical="center"/>
    </xf>
    <xf numFmtId="164" fontId="5" fillId="3" borderId="0" applyAlignment="1" pivotButton="0" quotePrefix="0" xfId="0">
      <alignment vertical="center"/>
    </xf>
    <xf numFmtId="2" fontId="5" fillId="3" borderId="0" applyAlignment="1" pivotButton="0" quotePrefix="0" xfId="0">
      <alignment vertical="center"/>
    </xf>
    <xf numFmtId="165" fontId="8" fillId="4" borderId="0" applyAlignment="1" pivotButton="0" quotePrefix="0" xfId="0">
      <alignment vertical="center"/>
    </xf>
    <xf numFmtId="166" fontId="5" fillId="3" borderId="0" applyAlignment="1" pivotButton="0" quotePrefix="0" xfId="0">
      <alignment vertical="center"/>
    </xf>
    <xf numFmtId="164" fontId="8" fillId="4" borderId="0" applyAlignment="1" pivotButton="0" quotePrefix="0" xfId="0">
      <alignment vertical="center"/>
    </xf>
    <xf numFmtId="167" fontId="8" fillId="4" borderId="0" applyAlignment="1" pivotButton="0" quotePrefix="0" xfId="0">
      <alignment vertical="center"/>
    </xf>
    <xf numFmtId="166" fontId="9" fillId="3" borderId="0" applyAlignment="1" pivotButton="0" quotePrefix="0" xfId="0">
      <alignment vertical="center"/>
    </xf>
    <xf numFmtId="164" fontId="9" fillId="3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165" fontId="1" fillId="3" borderId="0" applyAlignment="1" pivotButton="0" quotePrefix="0" xfId="0">
      <alignment vertical="center"/>
    </xf>
    <xf numFmtId="166" fontId="1" fillId="3" borderId="0" applyAlignment="1" pivotButton="0" quotePrefix="0" xfId="0">
      <alignment vertical="center"/>
    </xf>
    <xf numFmtId="164" fontId="8" fillId="4" borderId="2" applyAlignment="1" pivotButton="0" quotePrefix="0" xfId="0">
      <alignment vertical="center"/>
    </xf>
    <xf numFmtId="167" fontId="8" fillId="4" borderId="0" applyAlignment="1" pivotButton="0" quotePrefix="0" xfId="0">
      <alignment horizontal="center" vertical="center"/>
    </xf>
  </cellXfs>
  <cellStyles count="1">
    <cellStyle name="Normal" xfId="0"/>
  </cellStyles>
  <dxfs count="7"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  <dxf>
      <font>
        <b val="1"/>
        <color rgb="FFA1282C"/>
      </font>
      <fill>
        <patternFill patternType="solid">
          <bgColor rgb="FFFDE7E5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83047"/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4" customWidth="1" min="3" max="3"/>
    <col width="39" customWidth="1" min="4" max="4"/>
    <col width="22" customWidth="1" min="5" max="5"/>
    <col width="4" customWidth="1" min="6" max="6"/>
    <col width="27" customWidth="1" min="7" max="7"/>
    <col width="30" customWidth="1" min="8" max="8"/>
  </cols>
  <sheetData>
    <row r="1" ht="24" customHeight="1">
      <c r="A1" s="2" t="n"/>
      <c r="B1" s="2" t="n"/>
      <c r="C1" s="2" t="n"/>
      <c r="D1" s="2" t="n"/>
      <c r="E1" s="2" t="n"/>
      <c r="F1" s="2" t="n"/>
      <c r="G1" s="2" t="n"/>
      <c r="H1" s="2" t="n"/>
    </row>
    <row r="2" ht="24" customHeight="1">
      <c r="A2" s="3" t="inlineStr">
        <is>
          <t>Kit de performance em 6 etapas</t>
        </is>
      </c>
      <c r="B2" s="3" t="n"/>
      <c r="C2" s="3" t="n"/>
      <c r="D2" s="3" t="n"/>
      <c r="E2" s="3" t="n"/>
      <c r="F2" s="3" t="n"/>
      <c r="G2" s="3" t="n"/>
      <c r="H2" s="3" t="n"/>
    </row>
    <row r="3" ht="24" customHeight="1">
      <c r="A3" s="5" t="inlineStr">
        <is>
          <t>SIMULAÇÃO DIDÁTICA, NÃO BENCHMARK</t>
        </is>
      </c>
      <c r="B3" s="5" t="n"/>
      <c r="C3" s="5" t="n"/>
      <c r="D3" s="5" t="n"/>
      <c r="E3" s="5" t="n"/>
      <c r="F3" s="5" t="n"/>
      <c r="G3" s="5" t="n"/>
      <c r="H3" s="5" t="n"/>
    </row>
    <row r="4" ht="2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4" customHeight="1">
      <c r="A5" s="6" t="inlineStr">
        <is>
          <t>Raul Natan | Feira do Empreendedor 2026 | Oficina prática para a palestra de 30 minutos</t>
        </is>
      </c>
      <c r="B5" s="2" t="n"/>
      <c r="C5" s="2" t="n"/>
      <c r="D5" s="2" t="n"/>
      <c r="E5" s="2" t="n"/>
      <c r="F5" s="2" t="n"/>
      <c r="G5" s="2" t="n"/>
      <c r="H5" s="2" t="n"/>
    </row>
    <row r="6" ht="2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24" customHeight="1">
      <c r="A7" s="7" t="inlineStr">
        <is>
          <t>5 números do período</t>
        </is>
      </c>
      <c r="B7" s="7" t="n"/>
      <c r="C7" s="2" t="n"/>
      <c r="D7" s="2" t="n"/>
      <c r="E7" s="2" t="n"/>
      <c r="F7" s="2" t="n"/>
      <c r="G7" s="2" t="n"/>
      <c r="H7" s="2" t="n"/>
    </row>
    <row r="8" ht="36" customHeight="1">
      <c r="A8" s="11" t="inlineStr">
        <is>
          <t>Indicador realizado</t>
        </is>
      </c>
      <c r="B8" s="11" t="inlineStr">
        <is>
          <t>Valor</t>
        </is>
      </c>
      <c r="C8" s="2" t="n"/>
      <c r="D8" s="7" t="inlineStr">
        <is>
          <t>Como ler</t>
        </is>
      </c>
      <c r="E8" s="7" t="n"/>
      <c r="F8" s="7" t="n"/>
      <c r="G8" s="7" t="n"/>
      <c r="H8" s="7" t="n"/>
    </row>
    <row r="9" ht="30" customHeight="1">
      <c r="A9" s="2" t="inlineStr">
        <is>
          <t>Impressões</t>
        </is>
      </c>
      <c r="B9" s="47">
        <f>'Diário'!C8</f>
        <v/>
      </c>
      <c r="C9" s="2" t="n"/>
      <c r="D9" s="2" t="inlineStr">
        <is>
          <t>CTR = cliques / impressões.</t>
        </is>
      </c>
      <c r="E9" s="2" t="n"/>
      <c r="F9" s="2" t="n"/>
      <c r="G9" s="2" t="n"/>
      <c r="H9" s="2" t="n"/>
    </row>
    <row r="10" ht="30" customHeight="1">
      <c r="A10" s="2" t="inlineStr">
        <is>
          <t>Cliques</t>
        </is>
      </c>
      <c r="B10" s="47">
        <f>'Diário'!D8</f>
        <v/>
      </c>
      <c r="C10" s="2" t="n"/>
      <c r="D10" s="2" t="inlineStr">
        <is>
          <t>CPL = mídia / leads novos válidos, já deduplicados.</t>
        </is>
      </c>
      <c r="E10" s="2" t="n"/>
      <c r="F10" s="2" t="n"/>
      <c r="G10" s="2" t="n"/>
      <c r="H10" s="2" t="n"/>
    </row>
    <row r="11" ht="30" customHeight="1">
      <c r="A11" s="2" t="inlineStr">
        <is>
          <t>CTR</t>
        </is>
      </c>
      <c r="B11" s="48">
        <f>'Diário'!B11</f>
        <v/>
      </c>
      <c r="C11" s="2" t="n"/>
      <c r="D11" s="2" t="inlineStr">
        <is>
          <t>CAC total = (mídia + outros custos de aquisição) / novos clientes.</t>
        </is>
      </c>
      <c r="E11" s="2" t="n"/>
      <c r="F11" s="2" t="n"/>
      <c r="G11" s="2" t="n"/>
      <c r="H11" s="2" t="n"/>
    </row>
    <row r="12" ht="30" customHeight="1">
      <c r="A12" s="2" t="inlineStr">
        <is>
          <t>CPL de leads novos válidos</t>
        </is>
      </c>
      <c r="B12" s="49">
        <f>'Diário'!C11</f>
        <v/>
      </c>
      <c r="C12" s="2" t="n"/>
      <c r="D12" s="2" t="inlineStr">
        <is>
          <t>Custos atribuíveis de marketing e vendas, no mesmo período/coorte.</t>
        </is>
      </c>
      <c r="E12" s="2" t="n"/>
      <c r="F12" s="2" t="n"/>
      <c r="G12" s="2" t="n"/>
      <c r="H12" s="2" t="n"/>
    </row>
    <row r="13" ht="30" customHeight="1">
      <c r="A13" s="2" t="inlineStr">
        <is>
          <t>CAC total</t>
        </is>
      </c>
      <c r="B13" s="49">
        <f>'Diário'!D11</f>
        <v/>
      </c>
      <c r="C13" s="2" t="n"/>
      <c r="D13" s="2" t="inlineStr">
        <is>
          <t>n.a. = sem dados, entrada incompleta ou denominador zero.</t>
        </is>
      </c>
      <c r="E13" s="2" t="n"/>
      <c r="F13" s="2" t="n"/>
      <c r="G13" s="2" t="n"/>
      <c r="H13" s="2" t="n"/>
    </row>
    <row r="14" ht="2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24" customHeight="1">
      <c r="A15" s="2" t="inlineStr">
        <is>
          <t>Período do Diário</t>
        </is>
      </c>
      <c r="B15" s="50">
        <f>'Diário'!B4</f>
        <v/>
      </c>
      <c r="C15" s="2" t="n"/>
      <c r="D15" s="50">
        <f>'Diário'!D4</f>
        <v/>
      </c>
      <c r="E15" s="2" t="n"/>
      <c r="F15" s="2" t="n"/>
      <c r="G15" s="2" t="n"/>
      <c r="H15" s="2" t="n"/>
    </row>
    <row r="16" ht="24" customHeight="1">
      <c r="A16" s="2" t="inlineStr">
        <is>
          <t>Base de medição</t>
        </is>
      </c>
      <c r="B16" s="2">
        <f>'Diário'!B5</f>
        <v/>
      </c>
      <c r="C16" s="2" t="n"/>
      <c r="D16" s="2" t="n"/>
      <c r="E16" s="2" t="n"/>
      <c r="F16" s="2" t="n"/>
      <c r="G16" s="2" t="n"/>
      <c r="H16" s="2" t="n"/>
    </row>
    <row r="17" ht="2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24" customHeight="1">
      <c r="A18" s="2" t="inlineStr">
        <is>
          <t>Mídia realizada</t>
        </is>
      </c>
      <c r="B18" s="51">
        <f>'Diário'!B8</f>
        <v/>
      </c>
      <c r="C18" s="2" t="n"/>
      <c r="D18" s="2" t="inlineStr">
        <is>
          <t>Outros custos realizados</t>
        </is>
      </c>
      <c r="E18" s="51">
        <f>'Diário'!G8</f>
        <v/>
      </c>
      <c r="F18" s="2" t="n"/>
      <c r="G18" s="2" t="n"/>
      <c r="H18" s="2" t="n"/>
    </row>
    <row r="19" ht="24" customHeight="1">
      <c r="A19" s="2" t="inlineStr">
        <is>
          <t>Leads novos válidos</t>
        </is>
      </c>
      <c r="B19" s="2">
        <f>'Diário'!E8</f>
        <v/>
      </c>
      <c r="C19" s="2" t="n"/>
      <c r="D19" s="2" t="inlineStr">
        <is>
          <t>Novos clientes</t>
        </is>
      </c>
      <c r="E19" s="2">
        <f>'Diário'!F8</f>
        <v/>
      </c>
      <c r="F19" s="2" t="n"/>
      <c r="G19" s="2" t="n"/>
      <c r="H19" s="2" t="n"/>
    </row>
    <row r="20" ht="24" customHeight="1">
      <c r="A20" s="2" t="inlineStr">
        <is>
          <t>CAC de mídia (auxiliar)</t>
        </is>
      </c>
      <c r="B20" s="51">
        <f>'Diário'!E11</f>
        <v/>
      </c>
      <c r="C20" s="2" t="n"/>
      <c r="D20" s="2" t="n"/>
      <c r="E20" s="2" t="n"/>
      <c r="F20" s="2" t="n"/>
      <c r="G20" s="2" t="n"/>
      <c r="H20" s="2" t="n"/>
    </row>
    <row r="21" ht="2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28" customHeight="1">
      <c r="A22" s="19" t="inlineStr">
        <is>
          <t>Metas e hipóteses de planejamento</t>
        </is>
      </c>
      <c r="B22" s="19" t="n"/>
      <c r="C22" s="19" t="n"/>
      <c r="D22" s="19" t="n"/>
      <c r="E22" s="19" t="n"/>
      <c r="F22" s="19" t="n"/>
      <c r="G22" s="19" t="n"/>
      <c r="H22" s="19" t="n"/>
    </row>
    <row r="23" ht="24" customHeight="1">
      <c r="A23" s="6" t="inlineStr">
        <is>
          <t>As metas abaixo não alimentam o realizado. Edite as células amarelas. Metas e limites não são promessas.</t>
        </is>
      </c>
      <c r="B23" s="2" t="n"/>
      <c r="C23" s="2" t="n"/>
      <c r="D23" s="2" t="n"/>
      <c r="E23" s="2" t="n"/>
      <c r="F23" s="2" t="n"/>
      <c r="G23" s="2" t="n"/>
      <c r="H23" s="2" t="n"/>
    </row>
    <row r="24" ht="2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24" customHeight="1">
      <c r="A25" s="9" t="inlineStr">
        <is>
          <t>Entrada editável</t>
        </is>
      </c>
      <c r="B25" s="9" t="inlineStr">
        <is>
          <t>Hipótese</t>
        </is>
      </c>
      <c r="C25" s="2" t="n"/>
      <c r="D25" s="9" t="inlineStr">
        <is>
          <t>Cálculo do plano</t>
        </is>
      </c>
      <c r="E25" s="9" t="inlineStr">
        <is>
          <t>Resultado</t>
        </is>
      </c>
      <c r="F25" s="2" t="n"/>
      <c r="G25" s="2" t="n"/>
      <c r="H25" s="2" t="n"/>
    </row>
    <row r="26" ht="24" customHeight="1">
      <c r="A26" s="2" t="inlineStr">
        <is>
          <t>Receita de novos clientes</t>
        </is>
      </c>
      <c r="B26" s="52" t="n">
        <v>20000</v>
      </c>
      <c r="C26" s="2" t="n"/>
      <c r="D26" s="2" t="inlineStr">
        <is>
          <t>Clientes necessários</t>
        </is>
      </c>
      <c r="E26" s="53">
        <f>IF(OR(COUNT(B26:B27)&lt;2,B27&lt;=0),"n.a.",ROUNDUP(B26/B27,0))</f>
        <v/>
      </c>
      <c r="F26" s="2" t="n"/>
      <c r="G26" s="2" t="n"/>
      <c r="H26" s="2" t="n"/>
    </row>
    <row r="27" ht="24" customHeight="1">
      <c r="A27" s="2" t="inlineStr">
        <is>
          <t>Ticket por novo cliente</t>
        </is>
      </c>
      <c r="B27" s="52" t="n">
        <v>1000</v>
      </c>
      <c r="C27" s="2" t="n"/>
      <c r="D27" s="2" t="inlineStr">
        <is>
          <t>Leads necessários</t>
        </is>
      </c>
      <c r="E27" s="53">
        <f>IF(OR(NOT(ISNUMBER(E26)),NOT(ISNUMBER(B29)),B29&lt;=0),"n.a.",ROUNDUP(E26/B29,0))</f>
        <v/>
      </c>
      <c r="F27" s="2" t="n"/>
      <c r="G27" s="2" t="n"/>
      <c r="H27" s="2" t="n"/>
    </row>
    <row r="28" ht="24" customHeight="1">
      <c r="A28" s="2" t="inlineStr">
        <is>
          <t>Dias no plano</t>
        </is>
      </c>
      <c r="B28" s="21" t="n">
        <v>30</v>
      </c>
      <c r="C28" s="2" t="n"/>
      <c r="D28" s="2" t="inlineStr">
        <is>
          <t>Média de leads por dia</t>
        </is>
      </c>
      <c r="E28" s="54">
        <f>IF(OR(NOT(ISNUMBER(E27)),NOT(ISNUMBER(B28)),B28&lt;=0),"n.a.",E27/B28)</f>
        <v/>
      </c>
      <c r="F28" s="2" t="n"/>
      <c r="G28" s="2" t="n"/>
      <c r="H28" s="2" t="n"/>
    </row>
    <row r="29" ht="24" customHeight="1">
      <c r="A29" s="2" t="inlineStr">
        <is>
          <t>Fechamento lead para cliente</t>
        </is>
      </c>
      <c r="B29" s="55" t="n">
        <v>0.2</v>
      </c>
      <c r="C29" s="2" t="n"/>
      <c r="D29" s="2" t="inlineStr">
        <is>
          <t>Verba de mídia</t>
        </is>
      </c>
      <c r="E29" s="56">
        <f>IF(OR(NOT(ISNUMBER(E27)),NOT(ISNUMBER(B30))),"n.a.",E27*B30)</f>
        <v/>
      </c>
      <c r="F29" s="2" t="n"/>
      <c r="G29" s="2" t="n"/>
      <c r="H29" s="2" t="n"/>
    </row>
    <row r="30" ht="24" customHeight="1">
      <c r="A30" s="2" t="inlineStr">
        <is>
          <t>CPL suposto</t>
        </is>
      </c>
      <c r="B30" s="52" t="n">
        <v>20</v>
      </c>
      <c r="C30" s="2" t="n"/>
      <c r="D30" s="2" t="inlineStr">
        <is>
          <t>Média de mídia por dia</t>
        </is>
      </c>
      <c r="E30" s="56">
        <f>IF(OR(NOT(ISNUMBER(E29)),NOT(ISNUMBER(B28)),B28&lt;=0),"n.a.",E29/B28)</f>
        <v/>
      </c>
      <c r="F30" s="2" t="n"/>
      <c r="G30" s="2" t="n"/>
      <c r="H30" s="2" t="n"/>
    </row>
    <row r="31" ht="24" customHeight="1">
      <c r="A31" s="2" t="inlineStr">
        <is>
          <t>CTR suposto</t>
        </is>
      </c>
      <c r="B31" s="55" t="n">
        <v>0.05</v>
      </c>
      <c r="C31" s="2" t="n"/>
      <c r="D31" s="2" t="inlineStr">
        <is>
          <t>Cliques necessários</t>
        </is>
      </c>
      <c r="E31" s="53">
        <f>IF(OR(NOT(ISNUMBER(E27)),NOT(ISNUMBER(B32)),B32&lt;=0),"n.a.",ROUNDUP(E27/B32,0))</f>
        <v/>
      </c>
      <c r="F31" s="2" t="n"/>
      <c r="G31" s="2" t="n"/>
      <c r="H31" s="2" t="n"/>
    </row>
    <row r="32" ht="24" customHeight="1">
      <c r="A32" s="2" t="inlineStr">
        <is>
          <t>Conversão clique para lead</t>
        </is>
      </c>
      <c r="B32" s="55" t="n">
        <v>0.1</v>
      </c>
      <c r="C32" s="2" t="n"/>
      <c r="D32" s="2" t="inlineStr">
        <is>
          <t>Impressões necessárias</t>
        </is>
      </c>
      <c r="E32" s="53">
        <f>IF(OR(NOT(ISNUMBER(E31)),NOT(ISNUMBER(B31)),B31&lt;=0),"n.a.",ROUNDUP(E31/B31,0))</f>
        <v/>
      </c>
      <c r="F32" s="2" t="n"/>
      <c r="G32" s="2" t="n"/>
      <c r="H32" s="2" t="n"/>
    </row>
    <row r="33" ht="24" customHeight="1">
      <c r="A33" s="2" t="inlineStr">
        <is>
          <t>Outros custos de aquisição</t>
        </is>
      </c>
      <c r="B33" s="52" t="n">
        <v>1000</v>
      </c>
      <c r="C33" s="2" t="n"/>
      <c r="D33" s="2" t="inlineStr">
        <is>
          <t>Aquisição total planejada</t>
        </is>
      </c>
      <c r="E33" s="56">
        <f>IF(OR(NOT(ISNUMBER(E29)),NOT(ISNUMBER(B33))),"n.a.",SUM(E29,B33))</f>
        <v/>
      </c>
      <c r="F33" s="2" t="n"/>
      <c r="G33" s="2" t="n"/>
      <c r="H33" s="2" t="n"/>
    </row>
    <row r="34" ht="24" customHeight="1">
      <c r="A34" s="2" t="n"/>
      <c r="B34" s="2" t="n"/>
      <c r="C34" s="2" t="n"/>
      <c r="D34" s="2" t="inlineStr">
        <is>
          <t>CAC total do plano</t>
        </is>
      </c>
      <c r="E34" s="56">
        <f>IF(OR(NOT(ISNUMBER(E33)),NOT(ISNUMBER(E26)),E26&lt;=0),"n.a.",E33/E26)</f>
        <v/>
      </c>
      <c r="F34" s="2" t="n"/>
      <c r="G34" s="2" t="n"/>
      <c r="H34" s="2" t="n"/>
    </row>
    <row r="35" ht="2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4" customHeight="1">
      <c r="A36" s="6" t="inlineStr">
        <is>
          <t>Clientes, leads, cliques e impressões são arredondados para cima. Médias diárias preservam as casas decimais.</t>
        </is>
      </c>
      <c r="B36" s="2" t="n"/>
      <c r="C36" s="2" t="n"/>
      <c r="D36" s="2" t="n"/>
      <c r="E36" s="2" t="n"/>
      <c r="F36" s="2" t="n"/>
      <c r="G36" s="2" t="n"/>
      <c r="H36" s="2" t="n"/>
    </row>
    <row r="37" ht="24" customHeight="1">
      <c r="A37" s="6" t="inlineStr">
        <is>
          <t>O CPL precisa ser validado. O CAC aceitável depende da margem, recorrência, caixa e capacidade de atendimento.</t>
        </is>
      </c>
      <c r="B37" s="2" t="n"/>
      <c r="C37" s="2" t="n"/>
      <c r="D37" s="2" t="n"/>
      <c r="E37" s="2" t="n"/>
      <c r="F37" s="2" t="n"/>
      <c r="G37" s="2" t="n"/>
      <c r="H37" s="2" t="n"/>
    </row>
    <row r="38" ht="2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8" customHeight="1">
      <c r="A39" s="19" t="inlineStr">
        <is>
          <t>Como usar o kit</t>
        </is>
      </c>
      <c r="B39" s="19" t="n"/>
      <c r="C39" s="19" t="n"/>
      <c r="D39" s="19" t="n"/>
      <c r="E39" s="19" t="n"/>
      <c r="F39" s="19" t="n"/>
      <c r="G39" s="19" t="n"/>
      <c r="H39" s="19" t="n"/>
    </row>
    <row r="40" ht="2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24" customHeight="1">
      <c r="A41" s="6" t="inlineStr">
        <is>
          <t>1. Defina oferta, público e caminho até a venda em Campanhas.</t>
        </is>
      </c>
      <c r="B41" s="2" t="n"/>
      <c r="C41" s="2" t="n"/>
      <c r="D41" s="2" t="n"/>
      <c r="E41" s="2" t="n"/>
      <c r="F41" s="2" t="n"/>
      <c r="G41" s="2" t="n"/>
      <c r="H41" s="2" t="n"/>
    </row>
    <row r="42" ht="24" customHeight="1">
      <c r="A42" s="6" t="inlineStr">
        <is>
          <t>2. Ajuste receita, ticket e hipóteses no plano acima.</t>
        </is>
      </c>
      <c r="B42" s="2" t="n"/>
      <c r="C42" s="2" t="n"/>
      <c r="D42" s="2" t="n"/>
      <c r="E42" s="2" t="n"/>
      <c r="F42" s="2" t="n"/>
      <c r="G42" s="2" t="n"/>
      <c r="H42" s="2" t="n"/>
    </row>
    <row r="43" ht="24" customHeight="1">
      <c r="A43" s="6" t="inlineStr">
        <is>
          <t>3. Planeje termos, intenção, negativas e página. Escreva os ativos em Anúncios.</t>
        </is>
      </c>
      <c r="B43" s="2" t="n"/>
      <c r="C43" s="2" t="n"/>
      <c r="D43" s="2" t="n"/>
      <c r="E43" s="2" t="n"/>
      <c r="F43" s="2" t="n"/>
      <c r="G43" s="2" t="n"/>
      <c r="H43" s="2" t="n"/>
    </row>
    <row r="44" ht="24" customHeight="1">
      <c r="A44" s="6" t="inlineStr">
        <is>
          <t>4. Antes de usar dados reais, apague as entradas de exemplo no Diário e altere o período.</t>
        </is>
      </c>
      <c r="B44" s="2" t="n"/>
      <c r="C44" s="2" t="n"/>
      <c r="D44" s="2" t="n"/>
      <c r="E44" s="2" t="n"/>
      <c r="F44" s="2" t="n"/>
      <c r="G44" s="2" t="n"/>
      <c r="H44" s="2" t="n"/>
    </row>
    <row r="45" ht="24" customHeight="1">
      <c r="A45" s="6" t="inlineStr">
        <is>
          <t>5. Preencha o Diário com dados conciliados. Campo vazio é ausência; use zero quando o resultado for zero.</t>
        </is>
      </c>
      <c r="B45" s="2" t="n"/>
      <c r="C45" s="2" t="n"/>
      <c r="D45" s="2" t="n"/>
      <c r="E45" s="2" t="n"/>
      <c r="F45" s="2" t="n"/>
      <c r="G45" s="2" t="n"/>
      <c r="H45" s="2" t="n"/>
    </row>
    <row r="46" ht="24" customHeight="1">
      <c r="A46" s="6" t="inlineStr">
        <is>
          <t>6. Toda semana, escolha uma ação no backlog e registre a evidência da execução em Rotina.</t>
        </is>
      </c>
      <c r="B46" s="2" t="n"/>
      <c r="C46" s="2" t="n"/>
      <c r="D46" s="2" t="n"/>
      <c r="E46" s="2" t="n"/>
      <c r="F46" s="2" t="n"/>
      <c r="G46" s="2" t="n"/>
      <c r="H46" s="2" t="n"/>
    </row>
    <row r="47" ht="2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24" customHeight="1">
      <c r="A48" s="6" t="inlineStr">
        <is>
          <t>Amarelo = preencher. Fundo cinza = cálculo. O Diário tem 61 linhas; não há conexão automática com Google Ads ou CRM.</t>
        </is>
      </c>
      <c r="B48" s="2" t="n"/>
      <c r="C48" s="2" t="n"/>
      <c r="D48" s="2" t="n"/>
      <c r="E48" s="2" t="n"/>
      <c r="F48" s="2" t="n"/>
      <c r="G48" s="2" t="n"/>
      <c r="H48" s="2" t="n"/>
    </row>
    <row r="49" ht="2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28" customHeight="1">
      <c r="A50" s="19" t="inlineStr">
        <is>
          <t>Fontes e critérios do kit</t>
        </is>
      </c>
      <c r="B50" s="19" t="n"/>
      <c r="C50" s="19" t="n"/>
      <c r="D50" s="19" t="n"/>
      <c r="E50" s="19" t="n"/>
      <c r="F50" s="19" t="n"/>
      <c r="G50" s="19" t="n"/>
      <c r="H50" s="19" t="n"/>
    </row>
    <row r="51" ht="2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24" customHeight="1">
      <c r="A52" s="6" t="inlineStr">
        <is>
          <t>Referência: PlanilhadePlanejamentoProfissionaldeCampanhasdePesquisa (1).xlsx, fornecida pelo autor.</t>
        </is>
      </c>
      <c r="B52" s="2" t="n"/>
      <c r="C52" s="2" t="n"/>
      <c r="D52" s="2" t="n"/>
      <c r="E52" s="2" t="n"/>
      <c r="F52" s="2" t="n"/>
      <c r="G52" s="2" t="n"/>
      <c r="H52" s="2" t="n"/>
    </row>
    <row r="53" ht="24" customHeight="1">
      <c r="A53" s="6" t="inlineStr">
        <is>
          <t>Campos adaptados: Persona; Estudo Palavras A2:H6; Negativas A1:C12; Agrupamentos A2:D6; Estimativa A2:I13; Comercial.</t>
        </is>
      </c>
      <c r="B53" s="2" t="n"/>
      <c r="C53" s="2" t="n"/>
      <c r="D53" s="2" t="n"/>
      <c r="E53" s="2" t="n"/>
      <c r="F53" s="2" t="n"/>
      <c r="G53" s="2" t="n"/>
      <c r="H53" s="2" t="n"/>
    </row>
    <row r="54" ht="24" customHeight="1">
      <c r="A54" s="6" t="inlineStr">
        <is>
          <t>Exemplos e hipóteses: simulação solicitada para o kit. Empresa fictícia. Nenhum indicador é benchmark de mercado.</t>
        </is>
      </c>
      <c r="B54" s="2" t="n"/>
      <c r="C54" s="2" t="n"/>
      <c r="D54" s="2" t="n"/>
      <c r="E54" s="2" t="n"/>
      <c r="F54" s="2" t="n"/>
      <c r="G54" s="2" t="n"/>
      <c r="H54" s="2" t="n"/>
    </row>
    <row r="55" ht="24" customHeight="1">
      <c r="A55" s="6" t="inlineStr">
        <is>
          <t>CTR: Google Ads, “Taxa de cliques (CTR): definição”. Consulta em 15/09/2026.</t>
        </is>
      </c>
      <c r="B55" s="2" t="n"/>
      <c r="C55" s="2" t="n"/>
      <c r="D55" s="2" t="n"/>
      <c r="E55" s="2" t="n"/>
      <c r="F55" s="2" t="n"/>
      <c r="G55" s="2" t="n"/>
      <c r="H55" s="2" t="n"/>
    </row>
    <row r="56" ht="24" customHeight="1">
      <c r="A56" s="6" t="inlineStr">
        <is>
          <t>https://support.google.com/google-ads/answer/2615875?hl=pt-BR</t>
        </is>
      </c>
      <c r="B56" s="2" t="n"/>
      <c r="C56" s="2" t="n"/>
      <c r="D56" s="2" t="n"/>
      <c r="E56" s="2" t="n"/>
      <c r="F56" s="2" t="n"/>
      <c r="G56" s="2" t="n"/>
      <c r="H56" s="2" t="n"/>
    </row>
    <row r="57" ht="24" customHeight="1">
      <c r="A57" s="6" t="inlineStr">
        <is>
          <t>Anúncios responsivos: títulos até 30, descrições até 90 caracteres. Google Ads, consulta em 15/09/2026.</t>
        </is>
      </c>
      <c r="B57" s="2" t="n"/>
      <c r="C57" s="2" t="n"/>
      <c r="D57" s="2" t="n"/>
      <c r="E57" s="2" t="n"/>
      <c r="F57" s="2" t="n"/>
      <c r="G57" s="2" t="n"/>
      <c r="H57" s="2" t="n"/>
    </row>
    <row r="58" ht="24" customHeight="1">
      <c r="A58" s="6" t="inlineStr">
        <is>
          <t>https://support.google.com/google-ads/answer/7684791?hl=pt-BR</t>
        </is>
      </c>
      <c r="B58" s="2" t="n"/>
      <c r="C58" s="2" t="n"/>
      <c r="D58" s="2" t="n"/>
      <c r="E58" s="2" t="n"/>
      <c r="F58" s="2" t="n"/>
      <c r="G58" s="2" t="n"/>
      <c r="H58" s="2" t="n"/>
    </row>
    <row r="59" ht="24" customHeight="1">
      <c r="A59" s="6" t="inlineStr">
        <is>
          <t>Maturidade: régua autoral do kit, proposta para a palestra de Raul Natan. Não é certificação nem escala validada.</t>
        </is>
      </c>
      <c r="B59" s="2" t="n"/>
      <c r="C59" s="2" t="n"/>
      <c r="D59" s="2" t="n"/>
      <c r="E59" s="2" t="n"/>
      <c r="F59" s="2" t="n"/>
      <c r="G59" s="2" t="n"/>
      <c r="H59" s="2" t="n"/>
    </row>
    <row r="60" ht="24" customHeight="1">
      <c r="A60" s="6" t="inlineStr">
        <is>
          <t>Kit completo: https://kit-performance.tendencybrasil.chatgpt.site</t>
        </is>
      </c>
      <c r="B60" s="2" t="n"/>
      <c r="C60" s="2" t="n"/>
      <c r="D60" s="2" t="n"/>
      <c r="E60" s="2" t="n"/>
      <c r="F60" s="2" t="n"/>
      <c r="G60" s="2" t="n"/>
      <c r="H60" s="2" t="n"/>
    </row>
  </sheetData>
  <dataValidations count="6">
    <dataValidation sqref="B26:B27" showDropDown="0" showInputMessage="0" showErrorMessage="0" allowBlank="0" type="decimal" operator="between">
      <formula1>0</formula1>
      <formula2>10000000000</formula2>
    </dataValidation>
    <dataValidation sqref="B28" showDropDown="0" showInputMessage="0" showErrorMessage="0" allowBlank="0" type="whole" operator="between">
      <formula1>1</formula1>
      <formula2>366</formula2>
    </dataValidation>
    <dataValidation sqref="B29" showDropDown="0" showInputMessage="0" showErrorMessage="0" allowBlank="0" type="decimal" operator="between">
      <formula1>0</formula1>
      <formula2>1</formula2>
    </dataValidation>
    <dataValidation sqref="B30" showDropDown="0" showInputMessage="0" showErrorMessage="0" allowBlank="0" type="decimal" operator="between">
      <formula1>0</formula1>
      <formula2>10000000</formula2>
    </dataValidation>
    <dataValidation sqref="B31:B32" showDropDown="0" showInputMessage="0" showErrorMessage="0" allowBlank="0" type="decimal" operator="between">
      <formula1>0</formula1>
      <formula2>1</formula2>
    </dataValidation>
    <dataValidation sqref="B33" showDropDown="0" showInputMessage="0" showErrorMessage="0" allowBlank="0" type="decimal" operator="between">
      <formula1>0</formula1>
      <formula2>10000000000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4"/>
  <sheetViews>
    <sheetView showGridLines="0" workbookViewId="0">
      <pane ySplit="19" topLeftCell="A20" activePane="bottomLeft" state="frozen"/>
      <selection activeCell="A1" sqref="A1"/>
    </sheetView>
  </sheetViews>
  <sheetFormatPr baseColWidth="8" defaultRowHeight="15"/>
  <cols>
    <col width="25" customWidth="1" min="1" max="1"/>
    <col width="24" customWidth="1" min="2" max="2"/>
    <col width="43" customWidth="1" min="3" max="3"/>
    <col width="19" customWidth="1" min="4" max="4"/>
    <col width="19" customWidth="1" min="5" max="5"/>
    <col width="19" customWidth="1" min="6" max="6"/>
    <col width="21" customWidth="1" min="7" max="7"/>
    <col width="25" customWidth="1" min="8" max="8"/>
  </cols>
  <sheetData>
    <row r="1" ht="24" customHeight="1">
      <c r="A1" s="2" t="n"/>
      <c r="B1" s="2" t="n"/>
      <c r="C1" s="2" t="n"/>
      <c r="D1" s="2" t="n"/>
      <c r="E1" s="2" t="n"/>
      <c r="F1" s="2" t="n"/>
      <c r="G1" s="2" t="n"/>
      <c r="H1" s="2" t="n"/>
    </row>
    <row r="2" ht="24" customHeight="1">
      <c r="A2" s="3" t="inlineStr">
        <is>
          <t>Oferta e planejamento de Google Search</t>
        </is>
      </c>
      <c r="B2" s="3" t="n"/>
      <c r="C2" s="3" t="n"/>
      <c r="D2" s="3" t="n"/>
      <c r="E2" s="3" t="n"/>
      <c r="F2" s="3" t="n"/>
      <c r="G2" s="3" t="n"/>
      <c r="H2" s="3" t="n"/>
    </row>
    <row r="3" ht="24" customHeight="1">
      <c r="A3" s="5" t="inlineStr">
        <is>
          <t>SIMULAÇÃO DIDÁTICA, NÃO BENCHMARK</t>
        </is>
      </c>
      <c r="B3" s="5" t="n"/>
      <c r="C3" s="5" t="n"/>
      <c r="D3" s="5" t="n"/>
      <c r="E3" s="5" t="n"/>
      <c r="F3" s="5" t="n"/>
      <c r="G3" s="5" t="n"/>
      <c r="H3" s="5" t="n"/>
    </row>
    <row r="4" ht="2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8" customHeight="1">
      <c r="A5" s="19" t="inlineStr">
        <is>
          <t>Oferta e caminho até a venda</t>
        </is>
      </c>
      <c r="B5" s="19" t="n"/>
      <c r="C5" s="19" t="n"/>
      <c r="D5" s="19" t="n"/>
      <c r="E5" s="19" t="n"/>
      <c r="F5" s="19" t="n"/>
      <c r="G5" s="19" t="n"/>
      <c r="H5" s="19" t="n"/>
    </row>
    <row r="6" ht="30" customHeight="1">
      <c r="A6" s="27" t="inlineStr">
        <is>
          <t>Negócio</t>
        </is>
      </c>
      <c r="B6" s="2" t="n"/>
      <c r="C6" s="21" t="inlineStr">
        <is>
          <t>Casa em Ordem — empresa fictícia</t>
        </is>
      </c>
      <c r="D6" s="21" t="n"/>
      <c r="E6" s="21" t="n"/>
      <c r="F6" s="21" t="n"/>
      <c r="G6" s="21" t="n"/>
      <c r="H6" s="21" t="n"/>
    </row>
    <row r="7" ht="30" customHeight="1">
      <c r="A7" s="27" t="inlineStr">
        <is>
          <t>Solução / região</t>
        </is>
      </c>
      <c r="B7" s="2" t="n"/>
      <c r="C7" s="21" t="inlineStr">
        <is>
          <t>Montagem de móveis em São Paulo</t>
        </is>
      </c>
      <c r="D7" s="21" t="n"/>
      <c r="E7" s="21" t="n"/>
      <c r="F7" s="21" t="n"/>
      <c r="G7" s="21" t="n"/>
      <c r="H7" s="21" t="n"/>
    </row>
    <row r="8" ht="30" customHeight="1">
      <c r="A8" s="27" t="inlineStr">
        <is>
          <t>Cliente prioritário</t>
        </is>
      </c>
      <c r="B8" s="2" t="n"/>
      <c r="C8" s="21" t="inlineStr">
        <is>
          <t>Morador que recebeu móveis desmontados e precisa montar</t>
        </is>
      </c>
      <c r="D8" s="21" t="n"/>
      <c r="E8" s="21" t="n"/>
      <c r="F8" s="21" t="n"/>
      <c r="G8" s="21" t="n"/>
      <c r="H8" s="21" t="n"/>
    </row>
    <row r="9" ht="30" customHeight="1">
      <c r="A9" s="27" t="inlineStr">
        <is>
          <t>Problema / desejo</t>
        </is>
      </c>
      <c r="B9" s="2" t="n"/>
      <c r="C9" s="21" t="inlineStr">
        <is>
          <t>Montar com escopo, prazo e preço esclarecidos</t>
        </is>
      </c>
      <c r="D9" s="21" t="n"/>
      <c r="E9" s="21" t="n"/>
      <c r="F9" s="21" t="n"/>
      <c r="G9" s="21" t="n"/>
      <c r="H9" s="21" t="n"/>
    </row>
    <row r="10" ht="30" customHeight="1">
      <c r="A10" s="27" t="inlineStr">
        <is>
          <t>Oferta / próximo passo</t>
        </is>
      </c>
      <c r="B10" s="2" t="n"/>
      <c r="C10" s="21" t="inlineStr">
        <is>
          <t>Enviar fotos e o modelo do móvel para receber um orçamento</t>
        </is>
      </c>
      <c r="D10" s="21" t="n"/>
      <c r="E10" s="21" t="n"/>
      <c r="F10" s="21" t="n"/>
      <c r="G10" s="21" t="n"/>
      <c r="H10" s="21" t="n"/>
    </row>
    <row r="11" ht="30" customHeight="1">
      <c r="A11" s="27" t="inlineStr">
        <is>
          <t>Não atende / objeção</t>
        </is>
      </c>
      <c r="B11" s="2" t="n"/>
      <c r="C11" s="21" t="inlineStr">
        <is>
          <t>Não vende móveis. Objeção: preço e prazo de agenda.</t>
        </is>
      </c>
      <c r="D11" s="21" t="n"/>
      <c r="E11" s="21" t="n"/>
      <c r="F11" s="21" t="n"/>
      <c r="G11" s="21" t="n"/>
      <c r="H11" s="21" t="n"/>
    </row>
    <row r="12" ht="30" customHeight="1">
      <c r="A12" s="27" t="inlineStr">
        <is>
          <t>Caminho da conversão</t>
        </is>
      </c>
      <c r="B12" s="2" t="n"/>
      <c r="C12" s="21" t="inlineStr">
        <is>
          <t>Busca → página → contato válido → orçamento → venda</t>
        </is>
      </c>
      <c r="D12" s="21" t="n"/>
      <c r="E12" s="21" t="n"/>
      <c r="F12" s="21" t="n"/>
      <c r="G12" s="21" t="n"/>
      <c r="H12" s="21" t="n"/>
    </row>
    <row r="13" ht="30" customHeight="1">
      <c r="A13" s="27" t="inlineStr">
        <is>
          <t>Evento de lead válido</t>
        </is>
      </c>
      <c r="B13" s="2" t="n"/>
      <c r="C13" s="21" t="inlineStr">
        <is>
          <t>Novo contato com telefone válido, região atendida e pedido de orçamento</t>
        </is>
      </c>
      <c r="D13" s="21" t="n"/>
      <c r="E13" s="21" t="n"/>
      <c r="F13" s="21" t="n"/>
      <c r="G13" s="21" t="n"/>
      <c r="H13" s="21" t="n"/>
    </row>
    <row r="14" ht="30" customHeight="1">
      <c r="A14" s="27" t="inlineStr">
        <is>
          <t>Responsável comercial</t>
        </is>
      </c>
      <c r="B14" s="2" t="n"/>
      <c r="C14" s="21" t="inlineStr">
        <is>
          <t>Preencher nome de quem responde e registra o desfecho</t>
        </is>
      </c>
      <c r="D14" s="21" t="n"/>
      <c r="E14" s="21" t="n"/>
      <c r="F14" s="21" t="n"/>
      <c r="G14" s="21" t="n"/>
      <c r="H14" s="21" t="n"/>
    </row>
    <row r="15" ht="30" customHeight="1">
      <c r="A15" s="27" t="inlineStr">
        <is>
          <t>Prazo de resposta</t>
        </is>
      </c>
      <c r="B15" s="2" t="n"/>
      <c r="C15" s="21" t="inlineStr">
        <is>
          <t>Definir prazo compatível com o expediente e a capacidade</t>
        </is>
      </c>
      <c r="D15" s="21" t="n"/>
      <c r="E15" s="21" t="n"/>
      <c r="F15" s="21" t="n"/>
      <c r="G15" s="21" t="n"/>
      <c r="H15" s="21" t="n"/>
    </row>
    <row r="16" ht="30" customHeight="1">
      <c r="A16" s="27" t="inlineStr">
        <is>
          <t>URL final (trocar antes de usar)</t>
        </is>
      </c>
      <c r="B16" s="2" t="n"/>
      <c r="C16" s="21" t="inlineStr">
        <is>
          <t>https://example.com/montagem-de-moveis</t>
        </is>
      </c>
      <c r="D16" s="21" t="n"/>
      <c r="E16" s="21" t="n"/>
      <c r="F16" s="21" t="n"/>
      <c r="G16" s="21" t="n"/>
      <c r="H16" s="21" t="n"/>
    </row>
    <row r="17" ht="2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28" customHeight="1">
      <c r="A18" s="19" t="inlineStr">
        <is>
          <t>Palavras e intenção. Uma linha por termo.</t>
        </is>
      </c>
      <c r="B18" s="19" t="n"/>
      <c r="C18" s="19" t="n"/>
      <c r="D18" s="19" t="n"/>
      <c r="E18" s="19" t="n"/>
      <c r="F18" s="19" t="n"/>
      <c r="G18" s="19" t="n"/>
      <c r="H18" s="19" t="n"/>
    </row>
    <row r="19" ht="36" customHeight="1">
      <c r="A19" s="11" t="inlineStr">
        <is>
          <t>Campanha</t>
        </is>
      </c>
      <c r="B19" s="11" t="inlineStr">
        <is>
          <t>Grupo</t>
        </is>
      </c>
      <c r="C19" s="11" t="inlineStr">
        <is>
          <t>Palavra-chave</t>
        </is>
      </c>
      <c r="D19" s="11" t="inlineStr">
        <is>
          <t>Correspondência</t>
        </is>
      </c>
      <c r="E19" s="11" t="inlineStr">
        <is>
          <t>Intenção</t>
        </is>
      </c>
      <c r="F19" s="11" t="inlineStr">
        <is>
          <t>Buscas/mês</t>
        </is>
      </c>
      <c r="G19" s="11" t="inlineStr">
        <is>
          <t>CPC estimado</t>
        </is>
      </c>
      <c r="H19" s="11" t="inlineStr">
        <is>
          <t>Fonte / data</t>
        </is>
      </c>
    </row>
    <row r="20" ht="30" customHeight="1">
      <c r="A20" s="21" t="inlineStr">
        <is>
          <t>Montagem SP</t>
        </is>
      </c>
      <c r="B20" s="21" t="inlineStr">
        <is>
          <t>Montagem</t>
        </is>
      </c>
      <c r="C20" s="28" t="inlineStr">
        <is>
          <t>montagem de móveis</t>
        </is>
      </c>
      <c r="D20" s="21" t="inlineStr">
        <is>
          <t>Frase</t>
        </is>
      </c>
      <c r="E20" s="21" t="inlineStr">
        <is>
          <t>Contratar</t>
        </is>
      </c>
      <c r="F20" s="57" t="n"/>
      <c r="G20" s="52" t="n"/>
      <c r="H20" s="28" t="inlineStr">
        <is>
          <t>Pesquisar no planejador</t>
        </is>
      </c>
    </row>
    <row r="21" ht="30" customHeight="1">
      <c r="A21" s="21" t="inlineStr">
        <is>
          <t>Montagem SP</t>
        </is>
      </c>
      <c r="B21" s="21" t="inlineStr">
        <is>
          <t>Montagem</t>
        </is>
      </c>
      <c r="C21" s="28" t="inlineStr">
        <is>
          <t>montador de móveis</t>
        </is>
      </c>
      <c r="D21" s="21" t="inlineStr">
        <is>
          <t>Exata</t>
        </is>
      </c>
      <c r="E21" s="21" t="inlineStr">
        <is>
          <t>Contratar</t>
        </is>
      </c>
      <c r="F21" s="57" t="n"/>
      <c r="G21" s="52" t="n"/>
      <c r="H21" s="28" t="inlineStr">
        <is>
          <t>Pesquisar no planejador</t>
        </is>
      </c>
    </row>
    <row r="22" ht="30" customHeight="1">
      <c r="A22" s="21" t="inlineStr">
        <is>
          <t>Montagem SP</t>
        </is>
      </c>
      <c r="B22" s="21" t="inlineStr">
        <is>
          <t>Orçamento</t>
        </is>
      </c>
      <c r="C22" s="28" t="inlineStr">
        <is>
          <t>orçamento montagem móveis</t>
        </is>
      </c>
      <c r="D22" s="21" t="inlineStr">
        <is>
          <t>Frase</t>
        </is>
      </c>
      <c r="E22" s="21" t="inlineStr">
        <is>
          <t>Orçar</t>
        </is>
      </c>
      <c r="F22" s="57" t="n"/>
      <c r="G22" s="52" t="n"/>
      <c r="H22" s="28" t="inlineStr">
        <is>
          <t>Pesquisar no planejador</t>
        </is>
      </c>
    </row>
    <row r="23" ht="30" customHeight="1">
      <c r="A23" s="21" t="inlineStr">
        <is>
          <t>Montagem SP</t>
        </is>
      </c>
      <c r="B23" s="21" t="inlineStr">
        <is>
          <t>Orçamento</t>
        </is>
      </c>
      <c r="C23" s="28" t="inlineStr">
        <is>
          <t>montagem de móveis sp</t>
        </is>
      </c>
      <c r="D23" s="21" t="inlineStr">
        <is>
          <t>Exata</t>
        </is>
      </c>
      <c r="E23" s="21" t="inlineStr">
        <is>
          <t>Contratar</t>
        </is>
      </c>
      <c r="F23" s="57" t="n"/>
      <c r="G23" s="52" t="n"/>
      <c r="H23" s="28" t="inlineStr">
        <is>
          <t>Pesquisar no planejador</t>
        </is>
      </c>
    </row>
    <row r="24" ht="30" customHeight="1">
      <c r="A24" s="21" t="n"/>
      <c r="B24" s="21" t="n"/>
      <c r="C24" s="28" t="n"/>
      <c r="D24" s="21" t="n"/>
      <c r="E24" s="21" t="n"/>
      <c r="F24" s="57" t="n"/>
      <c r="G24" s="52" t="n"/>
      <c r="H24" s="28" t="n"/>
    </row>
    <row r="25" ht="30" customHeight="1">
      <c r="A25" s="21" t="n"/>
      <c r="B25" s="21" t="n"/>
      <c r="C25" s="28" t="n"/>
      <c r="D25" s="21" t="n"/>
      <c r="E25" s="21" t="n"/>
      <c r="F25" s="57" t="n"/>
      <c r="G25" s="52" t="n"/>
      <c r="H25" s="28" t="n"/>
    </row>
    <row r="26" ht="30" customHeight="1">
      <c r="A26" s="21" t="n"/>
      <c r="B26" s="21" t="n"/>
      <c r="C26" s="28" t="n"/>
      <c r="D26" s="21" t="n"/>
      <c r="E26" s="21" t="n"/>
      <c r="F26" s="57" t="n"/>
      <c r="G26" s="52" t="n"/>
      <c r="H26" s="28" t="n"/>
    </row>
    <row r="27" ht="30" customHeight="1">
      <c r="A27" s="21" t="n"/>
      <c r="B27" s="21" t="n"/>
      <c r="C27" s="28" t="n"/>
      <c r="D27" s="21" t="n"/>
      <c r="E27" s="21" t="n"/>
      <c r="F27" s="57" t="n"/>
      <c r="G27" s="52" t="n"/>
      <c r="H27" s="28" t="n"/>
    </row>
    <row r="28" ht="30" customHeight="1">
      <c r="A28" s="21" t="n"/>
      <c r="B28" s="21" t="n"/>
      <c r="C28" s="28" t="n"/>
      <c r="D28" s="21" t="n"/>
      <c r="E28" s="21" t="n"/>
      <c r="F28" s="57" t="n"/>
      <c r="G28" s="52" t="n"/>
      <c r="H28" s="28" t="n"/>
    </row>
    <row r="29" ht="30" customHeight="1">
      <c r="A29" s="21" t="n"/>
      <c r="B29" s="21" t="n"/>
      <c r="C29" s="28" t="n"/>
      <c r="D29" s="21" t="n"/>
      <c r="E29" s="21" t="n"/>
      <c r="F29" s="57" t="n"/>
      <c r="G29" s="52" t="n"/>
      <c r="H29" s="28" t="n"/>
    </row>
    <row r="30" ht="30" customHeight="1">
      <c r="A30" s="21" t="n"/>
      <c r="B30" s="21" t="n"/>
      <c r="C30" s="28" t="n"/>
      <c r="D30" s="21" t="n"/>
      <c r="E30" s="21" t="n"/>
      <c r="F30" s="57" t="n"/>
      <c r="G30" s="52" t="n"/>
      <c r="H30" s="28" t="n"/>
    </row>
    <row r="31" ht="30" customHeight="1">
      <c r="A31" s="21" t="n"/>
      <c r="B31" s="21" t="n"/>
      <c r="C31" s="28" t="n"/>
      <c r="D31" s="21" t="n"/>
      <c r="E31" s="21" t="n"/>
      <c r="F31" s="57" t="n"/>
      <c r="G31" s="52" t="n"/>
      <c r="H31" s="28" t="n"/>
    </row>
    <row r="32" ht="30" customHeight="1">
      <c r="A32" s="21" t="n"/>
      <c r="B32" s="21" t="n"/>
      <c r="C32" s="28" t="n"/>
      <c r="D32" s="21" t="n"/>
      <c r="E32" s="21" t="n"/>
      <c r="F32" s="57" t="n"/>
      <c r="G32" s="52" t="n"/>
      <c r="H32" s="28" t="n"/>
    </row>
    <row r="33" ht="30" customHeight="1">
      <c r="A33" s="21" t="n"/>
      <c r="B33" s="21" t="n"/>
      <c r="C33" s="28" t="n"/>
      <c r="D33" s="21" t="n"/>
      <c r="E33" s="21" t="n"/>
      <c r="F33" s="57" t="n"/>
      <c r="G33" s="52" t="n"/>
      <c r="H33" s="28" t="n"/>
    </row>
    <row r="34" ht="2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4" customHeight="1">
      <c r="A35" s="6" t="inlineStr">
        <is>
          <t>Volume e CPC ficam vazios até pesquisa com fonte e data. Use o grupo para manter anúncio e página coerentes com a busca.</t>
        </is>
      </c>
      <c r="B35" s="2" t="n"/>
      <c r="C35" s="2" t="n"/>
      <c r="D35" s="2" t="n"/>
      <c r="E35" s="2" t="n"/>
      <c r="F35" s="2" t="n"/>
      <c r="G35" s="2" t="n"/>
      <c r="H35" s="2" t="n"/>
    </row>
    <row r="36" ht="24" customHeight="1">
      <c r="A36" s="6" t="inlineStr">
        <is>
          <t>Correspondência é escolha de teste. Revise termos reais, qualidade dos leads e orçamento antes de expandir.</t>
        </is>
      </c>
      <c r="B36" s="2" t="n"/>
      <c r="C36" s="2" t="n"/>
      <c r="D36" s="2" t="n"/>
      <c r="E36" s="2" t="n"/>
      <c r="F36" s="2" t="n"/>
      <c r="G36" s="2" t="n"/>
      <c r="H36" s="2" t="n"/>
    </row>
    <row r="37" ht="2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28" customHeight="1">
      <c r="A38" s="19" t="inlineStr">
        <is>
          <t>Negativas. Revise contexto antes de excluir.</t>
        </is>
      </c>
      <c r="B38" s="19" t="n"/>
      <c r="C38" s="19" t="n"/>
      <c r="D38" s="19" t="n"/>
      <c r="E38" s="19" t="n"/>
      <c r="F38" s="19" t="n"/>
      <c r="G38" s="19" t="n"/>
      <c r="H38" s="19" t="n"/>
    </row>
    <row r="39" ht="36" customHeight="1">
      <c r="A39" s="11" t="inlineStr">
        <is>
          <t>Termo negativo</t>
        </is>
      </c>
      <c r="B39" s="11" t="inlineStr">
        <is>
          <t>Correspondência</t>
        </is>
      </c>
      <c r="C39" s="11" t="inlineStr">
        <is>
          <t>Motivo</t>
        </is>
      </c>
      <c r="D39" s="11" t="inlineStr">
        <is>
          <t>Nível</t>
        </is>
      </c>
      <c r="E39" s="11" t="inlineStr">
        <is>
          <t>Campanha / grupo</t>
        </is>
      </c>
      <c r="F39" s="11" t="inlineStr">
        <is>
          <t>Responsável</t>
        </is>
      </c>
      <c r="G39" s="11" t="inlineStr">
        <is>
          <t>Data de revisão</t>
        </is>
      </c>
      <c r="H39" s="11" t="inlineStr">
        <is>
          <t>Status</t>
        </is>
      </c>
    </row>
    <row r="40" ht="30" customHeight="1">
      <c r="A40" s="21" t="inlineStr">
        <is>
          <t>curso</t>
        </is>
      </c>
      <c r="B40" s="21" t="inlineStr">
        <is>
          <t>Frase</t>
        </is>
      </c>
      <c r="C40" s="28" t="inlineStr">
        <is>
          <t>Pessoa quer aprender o serviço</t>
        </is>
      </c>
      <c r="D40" s="21" t="inlineStr">
        <is>
          <t>Campanha</t>
        </is>
      </c>
      <c r="E40" s="21" t="inlineStr">
        <is>
          <t>Montagem SP</t>
        </is>
      </c>
      <c r="F40" s="21" t="n"/>
      <c r="G40" s="58" t="n"/>
      <c r="H40" s="21" t="inlineStr">
        <is>
          <t>Revisar</t>
        </is>
      </c>
    </row>
    <row r="41" ht="30" customHeight="1">
      <c r="A41" s="21" t="inlineStr">
        <is>
          <t>emprego</t>
        </is>
      </c>
      <c r="B41" s="21" t="inlineStr">
        <is>
          <t>Frase</t>
        </is>
      </c>
      <c r="C41" s="28" t="inlineStr">
        <is>
          <t>Pessoa procura trabalho</t>
        </is>
      </c>
      <c r="D41" s="21" t="inlineStr">
        <is>
          <t>Campanha</t>
        </is>
      </c>
      <c r="E41" s="21" t="inlineStr">
        <is>
          <t>Montagem SP</t>
        </is>
      </c>
      <c r="F41" s="21" t="n"/>
      <c r="G41" s="58" t="n"/>
      <c r="H41" s="21" t="inlineStr">
        <is>
          <t>Revisar</t>
        </is>
      </c>
    </row>
    <row r="42" ht="30" customHeight="1">
      <c r="A42" s="21" t="inlineStr">
        <is>
          <t>manual</t>
        </is>
      </c>
      <c r="B42" s="21" t="inlineStr">
        <is>
          <t>Frase</t>
        </is>
      </c>
      <c r="C42" s="28" t="inlineStr">
        <is>
          <t>Busca de instrução</t>
        </is>
      </c>
      <c r="D42" s="21" t="inlineStr">
        <is>
          <t>Campanha</t>
        </is>
      </c>
      <c r="E42" s="21" t="inlineStr">
        <is>
          <t>Montagem SP</t>
        </is>
      </c>
      <c r="F42" s="21" t="n"/>
      <c r="G42" s="58" t="n"/>
      <c r="H42" s="21" t="inlineStr">
        <is>
          <t>Revisar</t>
        </is>
      </c>
    </row>
    <row r="43" ht="30" customHeight="1">
      <c r="A43" s="21" t="inlineStr">
        <is>
          <t>peças</t>
        </is>
      </c>
      <c r="B43" s="21" t="inlineStr">
        <is>
          <t>Frase</t>
        </is>
      </c>
      <c r="C43" s="28" t="inlineStr">
        <is>
          <t>Busca de produto que não vendemos</t>
        </is>
      </c>
      <c r="D43" s="21" t="inlineStr">
        <is>
          <t>Campanha</t>
        </is>
      </c>
      <c r="E43" s="21" t="inlineStr">
        <is>
          <t>Montagem SP</t>
        </is>
      </c>
      <c r="F43" s="21" t="n"/>
      <c r="G43" s="58" t="n"/>
      <c r="H43" s="21" t="inlineStr">
        <is>
          <t>Revisar</t>
        </is>
      </c>
    </row>
    <row r="44" ht="30" customHeight="1">
      <c r="A44" s="21" t="n"/>
      <c r="B44" s="21" t="n"/>
      <c r="C44" s="28" t="n"/>
      <c r="D44" s="21" t="n"/>
      <c r="E44" s="21" t="n"/>
      <c r="F44" s="21" t="n"/>
      <c r="G44" s="58" t="n"/>
      <c r="H44" s="21" t="n"/>
    </row>
    <row r="45" ht="30" customHeight="1">
      <c r="A45" s="21" t="n"/>
      <c r="B45" s="21" t="n"/>
      <c r="C45" s="28" t="n"/>
      <c r="D45" s="21" t="n"/>
      <c r="E45" s="21" t="n"/>
      <c r="F45" s="21" t="n"/>
      <c r="G45" s="58" t="n"/>
      <c r="H45" s="21" t="n"/>
    </row>
    <row r="46" ht="30" customHeight="1">
      <c r="A46" s="21" t="n"/>
      <c r="B46" s="21" t="n"/>
      <c r="C46" s="28" t="n"/>
      <c r="D46" s="21" t="n"/>
      <c r="E46" s="21" t="n"/>
      <c r="F46" s="21" t="n"/>
      <c r="G46" s="58" t="n"/>
      <c r="H46" s="21" t="n"/>
    </row>
    <row r="47" ht="30" customHeight="1">
      <c r="A47" s="21" t="n"/>
      <c r="B47" s="21" t="n"/>
      <c r="C47" s="28" t="n"/>
      <c r="D47" s="21" t="n"/>
      <c r="E47" s="21" t="n"/>
      <c r="F47" s="21" t="n"/>
      <c r="G47" s="58" t="n"/>
      <c r="H47" s="21" t="n"/>
    </row>
    <row r="48" ht="30" customHeight="1">
      <c r="A48" s="21" t="n"/>
      <c r="B48" s="21" t="n"/>
      <c r="C48" s="28" t="n"/>
      <c r="D48" s="21" t="n"/>
      <c r="E48" s="21" t="n"/>
      <c r="F48" s="21" t="n"/>
      <c r="G48" s="58" t="n"/>
      <c r="H48" s="21" t="n"/>
    </row>
    <row r="49" ht="30" customHeight="1">
      <c r="A49" s="21" t="n"/>
      <c r="B49" s="21" t="n"/>
      <c r="C49" s="28" t="n"/>
      <c r="D49" s="21" t="n"/>
      <c r="E49" s="21" t="n"/>
      <c r="F49" s="21" t="n"/>
      <c r="G49" s="58" t="n"/>
      <c r="H49" s="21" t="n"/>
    </row>
    <row r="50" ht="30" customHeight="1">
      <c r="A50" s="21" t="n"/>
      <c r="B50" s="21" t="n"/>
      <c r="C50" s="28" t="n"/>
      <c r="D50" s="21" t="n"/>
      <c r="E50" s="21" t="n"/>
      <c r="F50" s="21" t="n"/>
      <c r="G50" s="58" t="n"/>
      <c r="H50" s="21" t="n"/>
    </row>
    <row r="51" ht="30" customHeight="1">
      <c r="A51" s="21" t="n"/>
      <c r="B51" s="21" t="n"/>
      <c r="C51" s="28" t="n"/>
      <c r="D51" s="21" t="n"/>
      <c r="E51" s="21" t="n"/>
      <c r="F51" s="21" t="n"/>
      <c r="G51" s="58" t="n"/>
      <c r="H51" s="21" t="n"/>
    </row>
    <row r="52" ht="2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24" customHeight="1">
      <c r="A53" s="6" t="inlineStr">
        <is>
          <t>A planilha prepara o trabalho. A publicação, os testes da página e a configuração de conversões ocorrem nas ferramentas.</t>
        </is>
      </c>
      <c r="B53" s="2" t="n"/>
      <c r="C53" s="2" t="n"/>
      <c r="D53" s="2" t="n"/>
      <c r="E53" s="2" t="n"/>
      <c r="F53" s="2" t="n"/>
      <c r="G53" s="2" t="n"/>
      <c r="H53" s="2" t="n"/>
    </row>
    <row r="54" ht="2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</sheetData>
  <dataValidations count="7">
    <dataValidation sqref="D20:D33" showDropDown="0" showInputMessage="0" showErrorMessage="0" allowBlank="0" type="list">
      <formula1>"Exata,Frase,Ampla"</formula1>
    </dataValidation>
    <dataValidation sqref="E20:E33" showDropDown="0" showInputMessage="0" showErrorMessage="0" allowBlank="0" type="list">
      <formula1>"Contratar,Orçar,Comparar,Informar"</formula1>
    </dataValidation>
    <dataValidation sqref="F20:F33" showDropDown="0" showInputMessage="0" showErrorMessage="0" allowBlank="0" type="whole" operator="between">
      <formula1>0</formula1>
      <formula2>10000000000</formula2>
    </dataValidation>
    <dataValidation sqref="G20:G33" showDropDown="0" showInputMessage="0" showErrorMessage="0" allowBlank="0" type="decimal" operator="between">
      <formula1>0</formula1>
      <formula2>10000000</formula2>
    </dataValidation>
    <dataValidation sqref="B40:B51" showDropDown="0" showInputMessage="0" showErrorMessage="0" allowBlank="0" type="list">
      <formula1>"Exata,Frase,Ampla"</formula1>
    </dataValidation>
    <dataValidation sqref="D40:D51" showDropDown="0" showInputMessage="0" showErrorMessage="0" allowBlank="0" type="list">
      <formula1>"Conta,Campanha,Grupo"</formula1>
    </dataValidation>
    <dataValidation sqref="H40:H51" showDropDown="0" showInputMessage="0" showErrorMessage="0" allowBlank="0" type="list">
      <formula1>"Revisar,Aprovada,Aplicada,Descartada"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pane ySplit="11" topLeftCell="A12" activePane="bottomLeft" state="frozen"/>
      <selection activeCell="A1" sqref="A1"/>
    </sheetView>
  </sheetViews>
  <sheetFormatPr baseColWidth="8" defaultRowHeight="15"/>
  <cols>
    <col width="21" customWidth="1" min="1" max="1"/>
    <col width="17" customWidth="1" min="2" max="2"/>
    <col width="73" customWidth="1" min="3" max="3"/>
    <col width="12" customWidth="1" min="4" max="4"/>
    <col width="12" customWidth="1" min="5" max="5"/>
    <col width="26" customWidth="1" min="6" max="6"/>
    <col width="30" customWidth="1" min="7" max="7"/>
  </cols>
  <sheetData>
    <row r="1" ht="24" customHeight="1">
      <c r="A1" s="2" t="n"/>
      <c r="B1" s="2" t="n"/>
      <c r="C1" s="2" t="n"/>
      <c r="D1" s="2" t="n"/>
      <c r="E1" s="2" t="n"/>
      <c r="F1" s="2" t="n"/>
      <c r="G1" s="2" t="n"/>
    </row>
    <row r="2" ht="24" customHeight="1">
      <c r="A2" s="3" t="inlineStr">
        <is>
          <t>Anúncios. Texto, limite e próximo passo</t>
        </is>
      </c>
      <c r="B2" s="3" t="n"/>
      <c r="C2" s="3" t="n"/>
      <c r="D2" s="3" t="n"/>
      <c r="E2" s="3" t="n"/>
      <c r="F2" s="3" t="n"/>
      <c r="G2" s="3" t="n"/>
    </row>
    <row r="3" ht="24" customHeight="1">
      <c r="A3" s="5" t="inlineStr">
        <is>
          <t>SIMULAÇÃO DIDÁTICA, NÃO BENCHMARK</t>
        </is>
      </c>
      <c r="B3" s="5" t="n"/>
      <c r="C3" s="5" t="n"/>
      <c r="D3" s="5" t="n"/>
      <c r="E3" s="5" t="n"/>
      <c r="F3" s="5" t="n"/>
      <c r="G3" s="5" t="n"/>
    </row>
    <row r="4" ht="24" customHeight="1">
      <c r="A4" s="2" t="n"/>
      <c r="B4" s="2" t="n"/>
      <c r="C4" s="2" t="n"/>
      <c r="D4" s="2" t="n"/>
      <c r="E4" s="2" t="n"/>
      <c r="F4" s="2" t="n"/>
      <c r="G4" s="2" t="n"/>
    </row>
    <row r="5" ht="24" customHeight="1">
      <c r="A5" s="2" t="inlineStr">
        <is>
          <t>Grupo do exemplo</t>
        </is>
      </c>
      <c r="B5" s="2" t="n"/>
      <c r="C5" s="21" t="inlineStr">
        <is>
          <t>Montagem</t>
        </is>
      </c>
      <c r="D5" s="2" t="n"/>
      <c r="E5" s="2" t="n"/>
      <c r="F5" s="2" t="n"/>
      <c r="G5" s="2" t="n"/>
    </row>
    <row r="6" ht="24" customHeight="1">
      <c r="A6" s="2" t="inlineStr">
        <is>
          <t>URL final</t>
        </is>
      </c>
      <c r="B6" s="2" t="n"/>
      <c r="C6" s="2">
        <f>'Campanhas'!C16</f>
        <v/>
      </c>
      <c r="D6" s="2" t="n"/>
      <c r="E6" s="2" t="n"/>
      <c r="F6" s="2" t="n"/>
      <c r="G6" s="2" t="n"/>
    </row>
    <row r="7" ht="24" customHeight="1">
      <c r="A7" s="2" t="n"/>
      <c r="B7" s="2" t="n"/>
      <c r="C7" s="2" t="n"/>
      <c r="D7" s="2" t="n"/>
      <c r="E7" s="2" t="n"/>
      <c r="F7" s="2" t="n"/>
      <c r="G7" s="2" t="n"/>
    </row>
    <row r="8" ht="24" customHeight="1">
      <c r="A8" s="6" t="inlineStr">
        <is>
          <t>Edite uma linha por ativo. Associe 3–15 títulos e 2–4 descrições ao mesmo anúncio na plataforma.</t>
        </is>
      </c>
      <c r="B8" s="2" t="n"/>
      <c r="C8" s="2" t="n"/>
      <c r="D8" s="2" t="n"/>
      <c r="E8" s="2" t="n"/>
      <c r="F8" s="2" t="n"/>
      <c r="G8" s="2" t="n"/>
    </row>
    <row r="9" ht="24" customHeight="1">
      <c r="A9" s="6" t="inlineStr">
        <is>
          <t>Validação de caracteres para texto em português. “No limite” não valida política, promessa, página ou aprovação do Google.</t>
        </is>
      </c>
      <c r="B9" s="2" t="n"/>
      <c r="C9" s="2" t="n"/>
      <c r="D9" s="2" t="n"/>
      <c r="E9" s="2" t="n"/>
      <c r="F9" s="2" t="n"/>
      <c r="G9" s="2" t="n"/>
    </row>
    <row r="10" ht="24" customHeight="1">
      <c r="A10" s="2" t="n"/>
      <c r="B10" s="2" t="n"/>
      <c r="C10" s="2" t="n"/>
      <c r="D10" s="2" t="n"/>
      <c r="E10" s="2" t="n"/>
      <c r="F10" s="2" t="n"/>
      <c r="G10" s="2" t="n"/>
    </row>
    <row r="11" ht="36" customHeight="1">
      <c r="A11" s="11" t="inlineStr">
        <is>
          <t>Anúncio / grupo</t>
        </is>
      </c>
      <c r="B11" s="11" t="inlineStr">
        <is>
          <t>Tipo de ativo</t>
        </is>
      </c>
      <c r="C11" s="11" t="inlineStr">
        <is>
          <t>Texto completo</t>
        </is>
      </c>
      <c r="D11" s="11" t="inlineStr">
        <is>
          <t>Caracteres</t>
        </is>
      </c>
      <c r="E11" s="11" t="inlineStr">
        <is>
          <t>Limite</t>
        </is>
      </c>
      <c r="F11" s="11" t="inlineStr">
        <is>
          <t>Revisão do texto</t>
        </is>
      </c>
      <c r="G11" s="11" t="inlineStr">
        <is>
          <t>URL / observação</t>
        </is>
      </c>
    </row>
    <row r="12" ht="46" customHeight="1">
      <c r="A12" s="21" t="inlineStr">
        <is>
          <t>Montagem 01</t>
        </is>
      </c>
      <c r="B12" s="21" t="inlineStr">
        <is>
          <t>Título</t>
        </is>
      </c>
      <c r="C12" s="28" t="inlineStr">
        <is>
          <t>Montagem de Móveis</t>
        </is>
      </c>
      <c r="D12" s="18">
        <f>IF(C12="","",LEN(C12))</f>
        <v/>
      </c>
      <c r="E12" s="18">
        <f>IF(B12="","",IF(B12="Título",30,IF(B12="Descrição",90,"Tipo inválido")))</f>
        <v/>
      </c>
      <c r="F12" s="31">
        <f>IF(COUNTA(A12:C12)=0,"",IF(OR(A12="",B12="",C12=""),"Preencher campos",IF(NOT(ISNUMBER(E12)),"Tipo inválido",IF(D12&gt;E12,"Reduzir texto","No limite"))))</f>
        <v/>
      </c>
      <c r="G12" s="28" t="inlineStr">
        <is>
          <t>Trocar URL de exemplo</t>
        </is>
      </c>
    </row>
    <row r="13" ht="46" customHeight="1">
      <c r="A13" s="21" t="inlineStr">
        <is>
          <t>Montagem 01</t>
        </is>
      </c>
      <c r="B13" s="21" t="inlineStr">
        <is>
          <t>Título</t>
        </is>
      </c>
      <c r="C13" s="28" t="inlineStr">
        <is>
          <t>Solicite Seu Orçamento</t>
        </is>
      </c>
      <c r="D13" s="18">
        <f>IF(C13="","",LEN(C13))</f>
        <v/>
      </c>
      <c r="E13" s="18">
        <f>IF(B13="","",IF(B13="Título",30,IF(B13="Descrição",90,"Tipo inválido")))</f>
        <v/>
      </c>
      <c r="F13" s="31">
        <f>IF(COUNTA(A13:C13)=0,"",IF(OR(A13="",B13="",C13=""),"Preencher campos",IF(NOT(ISNUMBER(E13)),"Tipo inválido",IF(D13&gt;E13,"Reduzir texto","No limite"))))</f>
        <v/>
      </c>
      <c r="G13" s="28" t="n"/>
    </row>
    <row r="14" ht="46" customHeight="1">
      <c r="A14" s="21" t="inlineStr">
        <is>
          <t>Montagem 01</t>
        </is>
      </c>
      <c r="B14" s="21" t="inlineStr">
        <is>
          <t>Título</t>
        </is>
      </c>
      <c r="C14" s="28" t="inlineStr">
        <is>
          <t>Envie Fotos do Seu Móvel</t>
        </is>
      </c>
      <c r="D14" s="18">
        <f>IF(C14="","",LEN(C14))</f>
        <v/>
      </c>
      <c r="E14" s="18">
        <f>IF(B14="","",IF(B14="Título",30,IF(B14="Descrição",90,"Tipo inválido")))</f>
        <v/>
      </c>
      <c r="F14" s="31">
        <f>IF(COUNTA(A14:C14)=0,"",IF(OR(A14="",B14="",C14=""),"Preencher campos",IF(NOT(ISNUMBER(E14)),"Tipo inválido",IF(D14&gt;E14,"Reduzir texto","No limite"))))</f>
        <v/>
      </c>
      <c r="G14" s="28" t="n"/>
    </row>
    <row r="15" ht="46" customHeight="1">
      <c r="A15" s="21" t="inlineStr">
        <is>
          <t>Montagem 01</t>
        </is>
      </c>
      <c r="B15" s="21" t="inlineStr">
        <is>
          <t>Descrição</t>
        </is>
      </c>
      <c r="C15" s="28" t="inlineStr">
        <is>
          <t>Envie fotos e o modelo do móvel para receber um orçamento de montagem.</t>
        </is>
      </c>
      <c r="D15" s="18">
        <f>IF(C15="","",LEN(C15))</f>
        <v/>
      </c>
      <c r="E15" s="18">
        <f>IF(B15="","",IF(B15="Título",30,IF(B15="Descrição",90,"Tipo inválido")))</f>
        <v/>
      </c>
      <c r="F15" s="31">
        <f>IF(COUNTA(A15:C15)=0,"",IF(OR(A15="",B15="",C15=""),"Preencher campos",IF(NOT(ISNUMBER(E15)),"Tipo inválido",IF(D15&gt;E15,"Reduzir texto","No limite"))))</f>
        <v/>
      </c>
      <c r="G15" s="28" t="n"/>
    </row>
    <row r="16" ht="46" customHeight="1">
      <c r="A16" s="21" t="inlineStr">
        <is>
          <t>Montagem 01</t>
        </is>
      </c>
      <c r="B16" s="21" t="inlineStr">
        <is>
          <t>Descrição</t>
        </is>
      </c>
      <c r="C16" s="28" t="inlineStr">
        <is>
          <t>Consulte a região atendida e as condições do serviço antes de agendar.</t>
        </is>
      </c>
      <c r="D16" s="18">
        <f>IF(C16="","",LEN(C16))</f>
        <v/>
      </c>
      <c r="E16" s="18">
        <f>IF(B16="","",IF(B16="Título",30,IF(B16="Descrição",90,"Tipo inválido")))</f>
        <v/>
      </c>
      <c r="F16" s="31">
        <f>IF(COUNTA(A16:C16)=0,"",IF(OR(A16="",B16="",C16=""),"Preencher campos",IF(NOT(ISNUMBER(E16)),"Tipo inválido",IF(D16&gt;E16,"Reduzir texto","No limite"))))</f>
        <v/>
      </c>
      <c r="G16" s="28" t="n"/>
    </row>
    <row r="17" ht="46" customHeight="1">
      <c r="A17" s="21" t="n"/>
      <c r="B17" s="21" t="n"/>
      <c r="C17" s="28" t="n"/>
      <c r="D17" s="18">
        <f>IF(C17="","",LEN(C17))</f>
        <v/>
      </c>
      <c r="E17" s="18">
        <f>IF(B17="","",IF(B17="Título",30,IF(B17="Descrição",90,"Tipo inválido")))</f>
        <v/>
      </c>
      <c r="F17" s="31">
        <f>IF(COUNTA(A17:C17)=0,"",IF(OR(A17="",B17="",C17=""),"Preencher campos",IF(NOT(ISNUMBER(E17)),"Tipo inválido",IF(D17&gt;E17,"Reduzir texto","No limite"))))</f>
        <v/>
      </c>
      <c r="G17" s="28" t="n"/>
    </row>
    <row r="18" ht="46" customHeight="1">
      <c r="A18" s="21" t="n"/>
      <c r="B18" s="21" t="n"/>
      <c r="C18" s="28" t="n"/>
      <c r="D18" s="18">
        <f>IF(C18="","",LEN(C18))</f>
        <v/>
      </c>
      <c r="E18" s="18">
        <f>IF(B18="","",IF(B18="Título",30,IF(B18="Descrição",90,"Tipo inválido")))</f>
        <v/>
      </c>
      <c r="F18" s="31">
        <f>IF(COUNTA(A18:C18)=0,"",IF(OR(A18="",B18="",C18=""),"Preencher campos",IF(NOT(ISNUMBER(E18)),"Tipo inválido",IF(D18&gt;E18,"Reduzir texto","No limite"))))</f>
        <v/>
      </c>
      <c r="G18" s="28" t="n"/>
    </row>
    <row r="19" ht="46" customHeight="1">
      <c r="A19" s="21" t="n"/>
      <c r="B19" s="21" t="n"/>
      <c r="C19" s="28" t="n"/>
      <c r="D19" s="18">
        <f>IF(C19="","",LEN(C19))</f>
        <v/>
      </c>
      <c r="E19" s="18">
        <f>IF(B19="","",IF(B19="Título",30,IF(B19="Descrição",90,"Tipo inválido")))</f>
        <v/>
      </c>
      <c r="F19" s="31">
        <f>IF(COUNTA(A19:C19)=0,"",IF(OR(A19="",B19="",C19=""),"Preencher campos",IF(NOT(ISNUMBER(E19)),"Tipo inválido",IF(D19&gt;E19,"Reduzir texto","No limite"))))</f>
        <v/>
      </c>
      <c r="G19" s="28" t="n"/>
    </row>
    <row r="20" ht="46" customHeight="1">
      <c r="A20" s="21" t="n"/>
      <c r="B20" s="21" t="n"/>
      <c r="C20" s="28" t="n"/>
      <c r="D20" s="18">
        <f>IF(C20="","",LEN(C20))</f>
        <v/>
      </c>
      <c r="E20" s="18">
        <f>IF(B20="","",IF(B20="Título",30,IF(B20="Descrição",90,"Tipo inválido")))</f>
        <v/>
      </c>
      <c r="F20" s="31">
        <f>IF(COUNTA(A20:C20)=0,"",IF(OR(A20="",B20="",C20=""),"Preencher campos",IF(NOT(ISNUMBER(E20)),"Tipo inválido",IF(D20&gt;E20,"Reduzir texto","No limite"))))</f>
        <v/>
      </c>
      <c r="G20" s="28" t="n"/>
    </row>
    <row r="21" ht="46" customHeight="1">
      <c r="A21" s="21" t="n"/>
      <c r="B21" s="21" t="n"/>
      <c r="C21" s="28" t="n"/>
      <c r="D21" s="18">
        <f>IF(C21="","",LEN(C21))</f>
        <v/>
      </c>
      <c r="E21" s="18">
        <f>IF(B21="","",IF(B21="Título",30,IF(B21="Descrição",90,"Tipo inválido")))</f>
        <v/>
      </c>
      <c r="F21" s="31">
        <f>IF(COUNTA(A21:C21)=0,"",IF(OR(A21="",B21="",C21=""),"Preencher campos",IF(NOT(ISNUMBER(E21)),"Tipo inválido",IF(D21&gt;E21,"Reduzir texto","No limite"))))</f>
        <v/>
      </c>
      <c r="G21" s="28" t="n"/>
    </row>
    <row r="22" ht="46" customHeight="1">
      <c r="A22" s="21" t="n"/>
      <c r="B22" s="21" t="n"/>
      <c r="C22" s="28" t="n"/>
      <c r="D22" s="18">
        <f>IF(C22="","",LEN(C22))</f>
        <v/>
      </c>
      <c r="E22" s="18">
        <f>IF(B22="","",IF(B22="Título",30,IF(B22="Descrição",90,"Tipo inválido")))</f>
        <v/>
      </c>
      <c r="F22" s="31">
        <f>IF(COUNTA(A22:C22)=0,"",IF(OR(A22="",B22="",C22=""),"Preencher campos",IF(NOT(ISNUMBER(E22)),"Tipo inválido",IF(D22&gt;E22,"Reduzir texto","No limite"))))</f>
        <v/>
      </c>
      <c r="G22" s="28" t="n"/>
    </row>
    <row r="23" ht="46" customHeight="1">
      <c r="A23" s="21" t="n"/>
      <c r="B23" s="21" t="n"/>
      <c r="C23" s="28" t="n"/>
      <c r="D23" s="18">
        <f>IF(C23="","",LEN(C23))</f>
        <v/>
      </c>
      <c r="E23" s="18">
        <f>IF(B23="","",IF(B23="Título",30,IF(B23="Descrição",90,"Tipo inválido")))</f>
        <v/>
      </c>
      <c r="F23" s="31">
        <f>IF(COUNTA(A23:C23)=0,"",IF(OR(A23="",B23="",C23=""),"Preencher campos",IF(NOT(ISNUMBER(E23)),"Tipo inválido",IF(D23&gt;E23,"Reduzir texto","No limite"))))</f>
        <v/>
      </c>
      <c r="G23" s="28" t="n"/>
    </row>
    <row r="24" ht="46" customHeight="1">
      <c r="A24" s="21" t="n"/>
      <c r="B24" s="21" t="n"/>
      <c r="C24" s="28" t="n"/>
      <c r="D24" s="18">
        <f>IF(C24="","",LEN(C24))</f>
        <v/>
      </c>
      <c r="E24" s="18">
        <f>IF(B24="","",IF(B24="Título",30,IF(B24="Descrição",90,"Tipo inválido")))</f>
        <v/>
      </c>
      <c r="F24" s="31">
        <f>IF(COUNTA(A24:C24)=0,"",IF(OR(A24="",B24="",C24=""),"Preencher campos",IF(NOT(ISNUMBER(E24)),"Tipo inválido",IF(D24&gt;E24,"Reduzir texto","No limite"))))</f>
        <v/>
      </c>
      <c r="G24" s="28" t="n"/>
    </row>
    <row r="25" ht="46" customHeight="1">
      <c r="A25" s="21" t="n"/>
      <c r="B25" s="21" t="n"/>
      <c r="C25" s="28" t="n"/>
      <c r="D25" s="18">
        <f>IF(C25="","",LEN(C25))</f>
        <v/>
      </c>
      <c r="E25" s="18">
        <f>IF(B25="","",IF(B25="Título",30,IF(B25="Descrição",90,"Tipo inválido")))</f>
        <v/>
      </c>
      <c r="F25" s="31">
        <f>IF(COUNTA(A25:C25)=0,"",IF(OR(A25="",B25="",C25=""),"Preencher campos",IF(NOT(ISNUMBER(E25)),"Tipo inválido",IF(D25&gt;E25,"Reduzir texto","No limite"))))</f>
        <v/>
      </c>
      <c r="G25" s="28" t="n"/>
    </row>
    <row r="26" ht="46" customHeight="1">
      <c r="A26" s="21" t="n"/>
      <c r="B26" s="21" t="n"/>
      <c r="C26" s="28" t="n"/>
      <c r="D26" s="18">
        <f>IF(C26="","",LEN(C26))</f>
        <v/>
      </c>
      <c r="E26" s="18">
        <f>IF(B26="","",IF(B26="Título",30,IF(B26="Descrição",90,"Tipo inválido")))</f>
        <v/>
      </c>
      <c r="F26" s="31">
        <f>IF(COUNTA(A26:C26)=0,"",IF(OR(A26="",B26="",C26=""),"Preencher campos",IF(NOT(ISNUMBER(E26)),"Tipo inválido",IF(D26&gt;E26,"Reduzir texto","No limite"))))</f>
        <v/>
      </c>
      <c r="G26" s="28" t="n"/>
    </row>
    <row r="27" ht="46" customHeight="1">
      <c r="A27" s="21" t="n"/>
      <c r="B27" s="21" t="n"/>
      <c r="C27" s="28" t="n"/>
      <c r="D27" s="18">
        <f>IF(C27="","",LEN(C27))</f>
        <v/>
      </c>
      <c r="E27" s="18">
        <f>IF(B27="","",IF(B27="Título",30,IF(B27="Descrição",90,"Tipo inválido")))</f>
        <v/>
      </c>
      <c r="F27" s="31">
        <f>IF(COUNTA(A27:C27)=0,"",IF(OR(A27="",B27="",C27=""),"Preencher campos",IF(NOT(ISNUMBER(E27)),"Tipo inválido",IF(D27&gt;E27,"Reduzir texto","No limite"))))</f>
        <v/>
      </c>
      <c r="G27" s="28" t="n"/>
    </row>
    <row r="28" ht="46" customHeight="1">
      <c r="A28" s="21" t="n"/>
      <c r="B28" s="21" t="n"/>
      <c r="C28" s="28" t="n"/>
      <c r="D28" s="18">
        <f>IF(C28="","",LEN(C28))</f>
        <v/>
      </c>
      <c r="E28" s="18">
        <f>IF(B28="","",IF(B28="Título",30,IF(B28="Descrição",90,"Tipo inválido")))</f>
        <v/>
      </c>
      <c r="F28" s="31">
        <f>IF(COUNTA(A28:C28)=0,"",IF(OR(A28="",B28="",C28=""),"Preencher campos",IF(NOT(ISNUMBER(E28)),"Tipo inválido",IF(D28&gt;E28,"Reduzir texto","No limite"))))</f>
        <v/>
      </c>
      <c r="G28" s="28" t="n"/>
    </row>
    <row r="29" ht="46" customHeight="1">
      <c r="A29" s="21" t="n"/>
      <c r="B29" s="21" t="n"/>
      <c r="C29" s="28" t="n"/>
      <c r="D29" s="18">
        <f>IF(C29="","",LEN(C29))</f>
        <v/>
      </c>
      <c r="E29" s="18">
        <f>IF(B29="","",IF(B29="Título",30,IF(B29="Descrição",90,"Tipo inválido")))</f>
        <v/>
      </c>
      <c r="F29" s="31">
        <f>IF(COUNTA(A29:C29)=0,"",IF(OR(A29="",B29="",C29=""),"Preencher campos",IF(NOT(ISNUMBER(E29)),"Tipo inválido",IF(D29&gt;E29,"Reduzir texto","No limite"))))</f>
        <v/>
      </c>
      <c r="G29" s="28" t="n"/>
    </row>
    <row r="30" ht="46" customHeight="1">
      <c r="A30" s="21" t="n"/>
      <c r="B30" s="21" t="n"/>
      <c r="C30" s="28" t="n"/>
      <c r="D30" s="18">
        <f>IF(C30="","",LEN(C30))</f>
        <v/>
      </c>
      <c r="E30" s="18">
        <f>IF(B30="","",IF(B30="Título",30,IF(B30="Descrição",90,"Tipo inválido")))</f>
        <v/>
      </c>
      <c r="F30" s="31">
        <f>IF(COUNTA(A30:C30)=0,"",IF(OR(A30="",B30="",C30=""),"Preencher campos",IF(NOT(ISNUMBER(E30)),"Tipo inválido",IF(D30&gt;E30,"Reduzir texto","No limite"))))</f>
        <v/>
      </c>
      <c r="G30" s="28" t="n"/>
    </row>
    <row r="31" ht="46" customHeight="1">
      <c r="A31" s="21" t="n"/>
      <c r="B31" s="21" t="n"/>
      <c r="C31" s="28" t="n"/>
      <c r="D31" s="18">
        <f>IF(C31="","",LEN(C31))</f>
        <v/>
      </c>
      <c r="E31" s="18">
        <f>IF(B31="","",IF(B31="Título",30,IF(B31="Descrição",90,"Tipo inválido")))</f>
        <v/>
      </c>
      <c r="F31" s="31">
        <f>IF(COUNTA(A31:C31)=0,"",IF(OR(A31="",B31="",C31=""),"Preencher campos",IF(NOT(ISNUMBER(E31)),"Tipo inválido",IF(D31&gt;E31,"Reduzir texto","No limite"))))</f>
        <v/>
      </c>
      <c r="G31" s="28" t="n"/>
    </row>
    <row r="32" ht="46" customHeight="1">
      <c r="A32" s="21" t="n"/>
      <c r="B32" s="21" t="n"/>
      <c r="C32" s="28" t="n"/>
      <c r="D32" s="18">
        <f>IF(C32="","",LEN(C32))</f>
        <v/>
      </c>
      <c r="E32" s="18">
        <f>IF(B32="","",IF(B32="Título",30,IF(B32="Descrição",90,"Tipo inválido")))</f>
        <v/>
      </c>
      <c r="F32" s="31">
        <f>IF(COUNTA(A32:C32)=0,"",IF(OR(A32="",B32="",C32=""),"Preencher campos",IF(NOT(ISNUMBER(E32)),"Tipo inválido",IF(D32&gt;E32,"Reduzir texto","No limite"))))</f>
        <v/>
      </c>
      <c r="G32" s="28" t="n"/>
    </row>
    <row r="33" ht="46" customHeight="1">
      <c r="A33" s="21" t="n"/>
      <c r="B33" s="21" t="n"/>
      <c r="C33" s="28" t="n"/>
      <c r="D33" s="18">
        <f>IF(C33="","",LEN(C33))</f>
        <v/>
      </c>
      <c r="E33" s="18">
        <f>IF(B33="","",IF(B33="Título",30,IF(B33="Descrição",90,"Tipo inválido")))</f>
        <v/>
      </c>
      <c r="F33" s="31">
        <f>IF(COUNTA(A33:C33)=0,"",IF(OR(A33="",B33="",C33=""),"Preencher campos",IF(NOT(ISNUMBER(E33)),"Tipo inválido",IF(D33&gt;E33,"Reduzir texto","No limite"))))</f>
        <v/>
      </c>
      <c r="G33" s="28" t="n"/>
    </row>
    <row r="34" ht="46" customHeight="1">
      <c r="A34" s="21" t="n"/>
      <c r="B34" s="21" t="n"/>
      <c r="C34" s="28" t="n"/>
      <c r="D34" s="18">
        <f>IF(C34="","",LEN(C34))</f>
        <v/>
      </c>
      <c r="E34" s="18">
        <f>IF(B34="","",IF(B34="Título",30,IF(B34="Descrição",90,"Tipo inválido")))</f>
        <v/>
      </c>
      <c r="F34" s="31">
        <f>IF(COUNTA(A34:C34)=0,"",IF(OR(A34="",B34="",C34=""),"Preencher campos",IF(NOT(ISNUMBER(E34)),"Tipo inválido",IF(D34&gt;E34,"Reduzir texto","No limite"))))</f>
        <v/>
      </c>
      <c r="G34" s="28" t="n"/>
    </row>
    <row r="35" ht="46" customHeight="1">
      <c r="A35" s="21" t="n"/>
      <c r="B35" s="21" t="n"/>
      <c r="C35" s="28" t="n"/>
      <c r="D35" s="18">
        <f>IF(C35="","",LEN(C35))</f>
        <v/>
      </c>
      <c r="E35" s="18">
        <f>IF(B35="","",IF(B35="Título",30,IF(B35="Descrição",90,"Tipo inválido")))</f>
        <v/>
      </c>
      <c r="F35" s="31">
        <f>IF(COUNTA(A35:C35)=0,"",IF(OR(A35="",B35="",C35=""),"Preencher campos",IF(NOT(ISNUMBER(E35)),"Tipo inválido",IF(D35&gt;E35,"Reduzir texto","No limite"))))</f>
        <v/>
      </c>
      <c r="G35" s="28" t="n"/>
    </row>
    <row r="36" ht="24" customHeight="1">
      <c r="A36" s="2" t="n"/>
      <c r="B36" s="2" t="n"/>
      <c r="C36" s="2" t="n"/>
      <c r="D36" s="2" t="n"/>
      <c r="E36" s="2" t="n"/>
      <c r="F36" s="2" t="n"/>
      <c r="G36" s="2" t="n"/>
    </row>
    <row r="37" ht="28" customHeight="1">
      <c r="A37" s="19" t="inlineStr">
        <is>
          <t>Revisão antes de publicar</t>
        </is>
      </c>
      <c r="B37" s="19" t="n"/>
      <c r="C37" s="19" t="n"/>
      <c r="D37" s="19" t="n"/>
      <c r="E37" s="19" t="n"/>
      <c r="F37" s="19" t="n"/>
      <c r="G37" s="19" t="n"/>
    </row>
    <row r="38" ht="36" customHeight="1">
      <c r="A38" s="11" t="inlineStr">
        <is>
          <t>Item</t>
        </is>
      </c>
      <c r="B38" s="11" t="inlineStr">
        <is>
          <t>Situação</t>
        </is>
      </c>
      <c r="C38" s="11" t="inlineStr">
        <is>
          <t>Evidência ou ajuste</t>
        </is>
      </c>
      <c r="D38" s="11" t="inlineStr">
        <is>
          <t>Responsável</t>
        </is>
      </c>
      <c r="E38" s="11" t="inlineStr">
        <is>
          <t>Prazo</t>
        </is>
      </c>
      <c r="F38" s="11" t="str"/>
      <c r="G38" s="11" t="str"/>
    </row>
    <row r="39" ht="30" customHeight="1">
      <c r="A39" s="27" t="inlineStr">
        <is>
          <t>Oferta e veracidade</t>
        </is>
      </c>
      <c r="B39" s="28" t="inlineStr">
        <is>
          <t>Pendente</t>
        </is>
      </c>
      <c r="C39" s="28" t="inlineStr">
        <is>
          <t>Conferir promessa, região e serviço prestado.</t>
        </is>
      </c>
      <c r="D39" s="21" t="n"/>
      <c r="E39" s="58" t="n"/>
      <c r="F39" s="2" t="n"/>
      <c r="G39" s="2" t="n"/>
    </row>
    <row r="40" ht="30" customHeight="1">
      <c r="A40" s="27" t="inlineStr">
        <is>
          <t>Página e contato</t>
        </is>
      </c>
      <c r="B40" s="28" t="inlineStr">
        <is>
          <t>Pendente</t>
        </is>
      </c>
      <c r="C40" s="28" t="inlineStr">
        <is>
          <t>Abrir a URL no celular e testar envio/WhatsApp.</t>
        </is>
      </c>
      <c r="D40" s="21" t="n"/>
      <c r="E40" s="58" t="n"/>
      <c r="F40" s="2" t="n"/>
      <c r="G40" s="2" t="n"/>
    </row>
    <row r="41" ht="30" customHeight="1">
      <c r="A41" s="27" t="inlineStr">
        <is>
          <t>Conversão e CRM</t>
        </is>
      </c>
      <c r="B41" s="28" t="inlineStr">
        <is>
          <t>Pendente</t>
        </is>
      </c>
      <c r="C41" s="28" t="inlineStr">
        <is>
          <t>Fazer lead de teste e excluir do resultado.</t>
        </is>
      </c>
      <c r="D41" s="21" t="n"/>
      <c r="E41" s="58" t="n"/>
      <c r="F41" s="2" t="n"/>
      <c r="G41" s="2" t="n"/>
    </row>
    <row r="42" ht="30" customHeight="1">
      <c r="A42" s="27" t="inlineStr">
        <is>
          <t>Combinações</t>
        </is>
      </c>
      <c r="B42" s="28" t="inlineStr">
        <is>
          <t>Pendente</t>
        </is>
      </c>
      <c r="C42" s="28" t="inlineStr">
        <is>
          <t>Ler títulos e descrições em ordens diferentes.</t>
        </is>
      </c>
      <c r="D42" s="21" t="n"/>
      <c r="E42" s="58" t="n"/>
      <c r="F42" s="2" t="n"/>
      <c r="G42" s="2" t="n"/>
    </row>
    <row r="43" ht="24" customHeight="1">
      <c r="A43" s="2" t="n"/>
      <c r="B43" s="2" t="n"/>
      <c r="C43" s="2" t="n"/>
      <c r="D43" s="2" t="n"/>
      <c r="E43" s="2" t="n"/>
      <c r="F43" s="2" t="n"/>
      <c r="G43" s="2" t="n"/>
    </row>
    <row r="44" ht="24" customHeight="1">
      <c r="A44" s="6" t="inlineStr">
        <is>
          <t>A URL de example.com é ilustrativa. Troque-a por uma página do seu negócio antes de publicar.</t>
        </is>
      </c>
      <c r="B44" s="2" t="n"/>
      <c r="C44" s="2" t="n"/>
      <c r="D44" s="2" t="n"/>
      <c r="E44" s="2" t="n"/>
      <c r="F44" s="2" t="n"/>
      <c r="G44" s="2" t="n"/>
    </row>
    <row r="45" ht="24" customHeight="1">
      <c r="A45" s="2" t="n"/>
      <c r="B45" s="2" t="n"/>
      <c r="C45" s="2" t="n"/>
      <c r="D45" s="2" t="n"/>
      <c r="E45" s="2" t="n"/>
      <c r="F45" s="2" t="n"/>
      <c r="G45" s="2" t="n"/>
    </row>
  </sheetData>
  <conditionalFormatting sqref="F12:F35">
    <cfRule type="containsText" priority="1" operator="containsText" dxfId="0" text="Reduzir"/>
    <cfRule type="containsText" priority="2" operator="containsText" dxfId="0" text="Preencher"/>
    <cfRule type="containsText" priority="3" operator="containsText" dxfId="0" text="inválido"/>
  </conditionalFormatting>
  <dataValidations count="2">
    <dataValidation sqref="B12:B35" showDropDown="0" showInputMessage="0" showErrorMessage="0" allowBlank="0" type="list">
      <formula1>"Título,Descrição"</formula1>
    </dataValidation>
    <dataValidation sqref="B39:B42" showDropDown="0" showInputMessage="0" showErrorMessage="0" allowBlank="0" type="list">
      <formula1>"Pendente,Concluído"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0"/>
  <sheetViews>
    <sheetView showGridLines="0" workbookViewId="0">
      <pane xSplit="1" ySplit="15" topLeftCell="B16" activePane="bottomRight" state="frozen"/>
      <selection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  <col width="16" customWidth="1" min="4" max="4"/>
    <col width="18" customWidth="1" min="5" max="5"/>
    <col width="18" customWidth="1" min="6" max="6"/>
    <col width="19" customWidth="1" min="7" max="7"/>
    <col width="18" customWidth="1" min="8" max="8"/>
    <col width="33" customWidth="1" min="9" max="9"/>
    <col width="23" customWidth="1" min="10" max="10"/>
    <col width="45" customWidth="1" min="11" max="11"/>
  </cols>
  <sheetData>
    <row r="1" ht="24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4" customHeight="1">
      <c r="A2" s="3" t="inlineStr">
        <is>
          <t>Diário de resultados e base dos 5 números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24" customHeight="1">
      <c r="A3" s="5" t="inlineStr">
        <is>
          <t>SIMULAÇÃO DIDÁTICA, NÃO BENCHMARK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4" ht="24" customHeight="1">
      <c r="A4" s="2" t="inlineStr">
        <is>
          <t>Início</t>
        </is>
      </c>
      <c r="B4" s="58" t="n">
        <v>46266</v>
      </c>
      <c r="C4" s="2" t="inlineStr">
        <is>
          <t>Fim (inclusivo)</t>
        </is>
      </c>
      <c r="D4" s="58" t="n">
        <v>46295</v>
      </c>
      <c r="E4" s="2" t="n"/>
      <c r="F4" s="2" t="n"/>
      <c r="G4" s="2" t="n"/>
      <c r="H4" s="2" t="n"/>
      <c r="I4" s="2" t="n"/>
      <c r="J4" s="2" t="n"/>
      <c r="K4" s="2" t="n"/>
    </row>
    <row r="5" ht="24" customHeight="1">
      <c r="A5" s="2" t="inlineStr">
        <is>
          <t>Base / janela</t>
        </is>
      </c>
      <c r="B5" s="21" t="inlineStr">
        <is>
          <t>Período por data do evento</t>
        </is>
      </c>
      <c r="C5" s="21" t="n"/>
      <c r="D5" s="21" t="n"/>
      <c r="E5" s="2" t="inlineStr">
        <is>
          <t>Campanha / canais</t>
        </is>
      </c>
      <c r="F5" s="2" t="n"/>
      <c r="G5" s="21" t="inlineStr">
        <is>
          <t>Montagem SP / Google Search</t>
        </is>
      </c>
      <c r="H5" s="21" t="n"/>
      <c r="I5" s="21" t="n"/>
      <c r="J5" s="21" t="n"/>
      <c r="K5" s="21" t="n"/>
    </row>
    <row r="6" ht="2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36" customHeight="1">
      <c r="A7" s="11" t="inlineStr">
        <is>
          <t>Dias incluídos</t>
        </is>
      </c>
      <c r="B7" s="11" t="inlineStr">
        <is>
          <t>Mídia (R$)</t>
        </is>
      </c>
      <c r="C7" s="11" t="inlineStr">
        <is>
          <t>Impressões</t>
        </is>
      </c>
      <c r="D7" s="11" t="inlineStr">
        <is>
          <t>Cliques</t>
        </is>
      </c>
      <c r="E7" s="11" t="inlineStr">
        <is>
          <t>Leads novos válidos</t>
        </is>
      </c>
      <c r="F7" s="11" t="inlineStr">
        <is>
          <t>Novos clientes</t>
        </is>
      </c>
      <c r="G7" s="11" t="inlineStr">
        <is>
          <t>Outros custos (R$)</t>
        </is>
      </c>
      <c r="H7" s="11" t="inlineStr">
        <is>
          <t>Duplicados excluídos</t>
        </is>
      </c>
      <c r="I7" s="2" t="n"/>
      <c r="J7" s="2" t="n"/>
      <c r="K7" s="2" t="n"/>
    </row>
    <row r="8" ht="30" customHeight="1">
      <c r="A8" s="35">
        <f>IF(OR(COUNT(B4,D4)&lt;2,D4&lt;B4),0,COUNTIFS($A$16:$A$76,"&gt;="&amp;$B$4,$A$16:$A$76,"&lt;"&amp;$D$4+1))</f>
        <v/>
      </c>
      <c r="B8" s="59">
        <f>IF(OR($A$8=0,B9&lt;&gt;$A$8,COUNTIFS($J$16:$J$76,"Falta data")&gt;0,COUNTIFS($J$16:$J$76,"Data repetida",$A$16:$A$76,"&gt;="&amp;$B$4,$A$16:$A$76,"&lt;"&amp;$D$4+1)&gt;0),"n.a.",SUMIFS(B$16:B$76,$A$16:$A$76,"&gt;="&amp;$B$4,$A$16:$A$76,"&lt;"&amp;$D$4+1))</f>
        <v/>
      </c>
      <c r="C8" s="60">
        <f>IF(OR($A$8=0,C9&lt;&gt;$A$8,COUNTIFS($J$16:$J$76,"Falta data")&gt;0,COUNTIFS($J$16:$J$76,"Data repetida",$A$16:$A$76,"&gt;="&amp;$B$4,$A$16:$A$76,"&lt;"&amp;$D$4+1)&gt;0),"n.a.",SUMIFS(C$16:C$76,$A$16:$A$76,"&gt;="&amp;$B$4,$A$16:$A$76,"&lt;"&amp;$D$4+1))</f>
        <v/>
      </c>
      <c r="D8" s="60">
        <f>IF(OR($A$8=0,D9&lt;&gt;$A$8,COUNTIFS($J$16:$J$76,"Falta data")&gt;0,COUNTIFS($J$16:$J$76,"Data repetida",$A$16:$A$76,"&gt;="&amp;$B$4,$A$16:$A$76,"&lt;"&amp;$D$4+1)&gt;0),"n.a.",SUMIFS(D$16:D$76,$A$16:$A$76,"&gt;="&amp;$B$4,$A$16:$A$76,"&lt;"&amp;$D$4+1))</f>
        <v/>
      </c>
      <c r="E8" s="60">
        <f>IF(OR($A$8=0,E9&lt;&gt;$A$8,COUNTIFS($J$16:$J$76,"Falta data")&gt;0,COUNTIFS($J$16:$J$76,"Data repetida",$A$16:$A$76,"&gt;="&amp;$B$4,$A$16:$A$76,"&lt;"&amp;$D$4+1)&gt;0),"n.a.",SUMIFS(E$16:E$76,$A$16:$A$76,"&gt;="&amp;$B$4,$A$16:$A$76,"&lt;"&amp;$D$4+1))</f>
        <v/>
      </c>
      <c r="F8" s="60">
        <f>IF(OR($A$8=0,F9&lt;&gt;$A$8,COUNTIFS($J$16:$J$76,"Falta data")&gt;0,COUNTIFS($J$16:$J$76,"Data repetida",$A$16:$A$76,"&gt;="&amp;$B$4,$A$16:$A$76,"&lt;"&amp;$D$4+1)&gt;0),"n.a.",SUMIFS(F$16:F$76,$A$16:$A$76,"&gt;="&amp;$B$4,$A$16:$A$76,"&lt;"&amp;$D$4+1))</f>
        <v/>
      </c>
      <c r="G8" s="59">
        <f>IF(OR($A$8=0,G9&lt;&gt;$A$8,COUNTIFS($J$16:$J$76,"Falta data")&gt;0,COUNTIFS($J$16:$J$76,"Data repetida",$A$16:$A$76,"&gt;="&amp;$B$4,$A$16:$A$76,"&lt;"&amp;$D$4+1)&gt;0),"n.a.",SUMIFS(G$16:G$76,$A$16:$A$76,"&gt;="&amp;$B$4,$A$16:$A$76,"&lt;"&amp;$D$4+1))</f>
        <v/>
      </c>
      <c r="H8" s="35">
        <f>IF(OR($A$8=0,H9&lt;&gt;$A$8,COUNTIFS($J$16:$J$76,"Falta data")&gt;0,COUNTIFS($J$16:$J$76,"Data repetida",$A$16:$A$76,"&gt;="&amp;$B$4,$A$16:$A$76,"&lt;"&amp;$D$4+1)&gt;0),"n.a.",SUMIFS(H$16:H$76,$A$16:$A$76,"&gt;="&amp;$B$4,$A$16:$A$76,"&lt;"&amp;$D$4+1))</f>
        <v/>
      </c>
      <c r="I8" s="2" t="n"/>
      <c r="J8" s="2" t="n"/>
      <c r="K8" s="2" t="n"/>
    </row>
    <row r="9" ht="24" customHeight="1">
      <c r="A9" s="6" t="inlineStr">
        <is>
          <t>Dias preenchidos</t>
        </is>
      </c>
      <c r="B9" s="6">
        <f>COUNTIFS($A$16:$A$76,"&gt;="&amp;$B$4,$A$16:$A$76,"&lt;"&amp;$D$4+1,B$16:B$76,"&lt;&gt;",B$16:B$76,"&lt;&gt;*",B$16:B$76,"&gt;=0")</f>
        <v/>
      </c>
      <c r="C9" s="61">
        <f>COUNTIFS($A$16:$A$76,"&gt;="&amp;$B$4,$A$16:$A$76,"&lt;"&amp;$D$4+1,C$16:C$76,"&lt;&gt;",C$16:C$76,"&lt;&gt;*",C$16:C$76,"&gt;=0")</f>
        <v/>
      </c>
      <c r="D9" s="61">
        <f>COUNTIFS($A$16:$A$76,"&gt;="&amp;$B$4,$A$16:$A$76,"&lt;"&amp;$D$4+1,D$16:D$76,"&lt;&gt;",D$16:D$76,"&lt;&gt;*",D$16:D$76,"&gt;=0")</f>
        <v/>
      </c>
      <c r="E9" s="61">
        <f>COUNTIFS($A$16:$A$76,"&gt;="&amp;$B$4,$A$16:$A$76,"&lt;"&amp;$D$4+1,E$16:E$76,"&lt;&gt;",E$16:E$76,"&lt;&gt;*",E$16:E$76,"&gt;=0")</f>
        <v/>
      </c>
      <c r="F9" s="61">
        <f>COUNTIFS($A$16:$A$76,"&gt;="&amp;$B$4,$A$16:$A$76,"&lt;"&amp;$D$4+1,F$16:F$76,"&lt;&gt;",F$16:F$76,"&lt;&gt;*",F$16:F$76,"&gt;=0")</f>
        <v/>
      </c>
      <c r="G9" s="6">
        <f>COUNTIFS($A$16:$A$76,"&gt;="&amp;$B$4,$A$16:$A$76,"&lt;"&amp;$D$4+1,G$16:G$76,"&lt;&gt;",G$16:G$76,"&lt;&gt;*",G$16:G$76,"&gt;=0")</f>
        <v/>
      </c>
      <c r="H9" s="6">
        <f>COUNTIFS($A$16:$A$76,"&gt;="&amp;$B$4,$A$16:$A$76,"&lt;"&amp;$D$4+1,H$16:H$76,"&lt;&gt;",H$16:H$76,"&lt;&gt;*",H$16:H$76,"&gt;=0")</f>
        <v/>
      </c>
      <c r="I9" s="2" t="n"/>
      <c r="J9" s="2" t="n"/>
      <c r="K9" s="2" t="n"/>
    </row>
    <row r="10" ht="24" customHeight="1">
      <c r="A10" s="2" t="n"/>
      <c r="B10" s="7" t="inlineStr">
        <is>
          <t>CTR</t>
        </is>
      </c>
      <c r="C10" s="7" t="inlineStr">
        <is>
          <t>CPL (R$)</t>
        </is>
      </c>
      <c r="D10" s="7" t="inlineStr">
        <is>
          <t>CAC total (R$)</t>
        </is>
      </c>
      <c r="E10" s="7" t="inlineStr">
        <is>
          <t>CAC mídia (R$)</t>
        </is>
      </c>
      <c r="F10" s="2" t="n"/>
      <c r="G10" s="2" t="n"/>
      <c r="H10" s="2" t="n"/>
      <c r="I10" s="2" t="n"/>
      <c r="J10" s="2" t="n"/>
      <c r="K10" s="2" t="n"/>
    </row>
    <row r="11" ht="24" customHeight="1">
      <c r="A11" s="2" t="n"/>
      <c r="B11" s="62">
        <f>IF(OR(NOT(ISNUMBER(C8)),NOT(ISNUMBER(D8)),C8=0),"n.a.",D8/C8)</f>
        <v/>
      </c>
      <c r="C11" s="63">
        <f>IF(OR(NOT(ISNUMBER(B8)),NOT(ISNUMBER(E8)),E8=0),"n.a.",B8/E8)</f>
        <v/>
      </c>
      <c r="D11" s="63">
        <f>IF(OR(NOT(ISNUMBER(B8)),NOT(ISNUMBER(G8)),NOT(ISNUMBER(F8)),F8=0),"n.a.",SUM(B8,G8)/F8)</f>
        <v/>
      </c>
      <c r="E11" s="63">
        <f>IF(OR(NOT(ISNUMBER(B8)),NOT(ISNUMBER(F8)),F8=0),"n.a.",B8/F8)</f>
        <v/>
      </c>
      <c r="F11" s="2" t="n"/>
      <c r="G11" s="2" t="n"/>
      <c r="H11" s="2" t="n"/>
      <c r="I11" s="2" t="n"/>
      <c r="J11" s="2" t="n"/>
      <c r="K11" s="2" t="n"/>
    </row>
    <row r="12" ht="2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 ht="24" customHeight="1">
      <c r="A13" s="6" t="inlineStr">
        <is>
          <t>Uma linha consolidada por dia. Leads em E já são novos, válidos e deduplicados. H registra exclusões e não é subtraído de E.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 ht="24" customHeight="1">
      <c r="A14" s="6" t="inlineStr">
        <is>
          <t>Preencha zero se mediu zero. Vazio indica dado ausente. Dias sem linha não são incluídos; confira a cobertura do período.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 ht="36" customHeight="1">
      <c r="A15" s="11" t="inlineStr">
        <is>
          <t>Data</t>
        </is>
      </c>
      <c r="B15" s="11" t="inlineStr">
        <is>
          <t>Mídia (R$)</t>
        </is>
      </c>
      <c r="C15" s="11" t="inlineStr">
        <is>
          <t>Impressões</t>
        </is>
      </c>
      <c r="D15" s="11" t="inlineStr">
        <is>
          <t>Cliques</t>
        </is>
      </c>
      <c r="E15" s="11" t="inlineStr">
        <is>
          <t>Leads novos válidos</t>
        </is>
      </c>
      <c r="F15" s="11" t="inlineStr">
        <is>
          <t>Novos clientes</t>
        </is>
      </c>
      <c r="G15" s="11" t="inlineStr">
        <is>
          <t>Outros custos (R$)</t>
        </is>
      </c>
      <c r="H15" s="11" t="inlineStr">
        <is>
          <t>Duplicados excluídos</t>
        </is>
      </c>
      <c r="I15" s="11" t="inlineStr">
        <is>
          <t>Origem / conferência</t>
        </is>
      </c>
      <c r="J15" s="11" t="inlineStr">
        <is>
          <t>Validação da linha</t>
        </is>
      </c>
      <c r="K15" s="11" t="inlineStr">
        <is>
          <t>Observação / conversões tardias</t>
        </is>
      </c>
    </row>
    <row r="16" ht="30" customHeight="1">
      <c r="A16" s="58" t="n">
        <v>46266</v>
      </c>
      <c r="B16" s="52" t="n">
        <v>66.67</v>
      </c>
      <c r="C16" s="57" t="n">
        <v>667</v>
      </c>
      <c r="D16" s="57" t="n">
        <v>34</v>
      </c>
      <c r="E16" s="57" t="n">
        <v>4</v>
      </c>
      <c r="F16" s="57" t="n">
        <v>1</v>
      </c>
      <c r="G16" s="52" t="n">
        <v>33.33</v>
      </c>
      <c r="H16" s="64" t="n">
        <v>1</v>
      </c>
      <c r="I16" s="28" t="inlineStr">
        <is>
          <t>SIMULAÇÃO DIDÁTICA</t>
        </is>
      </c>
      <c r="J16" s="41">
        <f>IF(COUNTA(A16:I16)=0,"",IF(NOT(ISNUMBER(A16)),"Falta data",IF(COUNTIFS($A$16:$A$76,A16)&gt;1,"Data repetida",IF(COUNT(B16:H16)&lt;7,"Faltam números",IF(MIN(B16:H16)&lt;0,"Valor negativo","Conferir origem")))))</f>
        <v/>
      </c>
      <c r="K16" s="28" t="n"/>
    </row>
    <row r="17" ht="30" customHeight="1">
      <c r="A17" s="58" t="n">
        <v>46267</v>
      </c>
      <c r="B17" s="52" t="n">
        <v>66.67</v>
      </c>
      <c r="C17" s="57" t="n">
        <v>667</v>
      </c>
      <c r="D17" s="57" t="n">
        <v>34</v>
      </c>
      <c r="E17" s="57" t="n">
        <v>4</v>
      </c>
      <c r="F17" s="57" t="n">
        <v>1</v>
      </c>
      <c r="G17" s="52" t="n">
        <v>33.33</v>
      </c>
      <c r="H17" s="64" t="n">
        <v>1</v>
      </c>
      <c r="I17" s="28" t="inlineStr">
        <is>
          <t>SIMULAÇÃO DIDÁTICA</t>
        </is>
      </c>
      <c r="J17" s="41">
        <f>IF(COUNTA(A17:I17)=0,"",IF(NOT(ISNUMBER(A17)),"Falta data",IF(COUNTIFS($A$16:$A$76,A17)&gt;1,"Data repetida",IF(COUNT(B17:H17)&lt;7,"Faltam números",IF(MIN(B17:H17)&lt;0,"Valor negativo","Conferir origem")))))</f>
        <v/>
      </c>
      <c r="K17" s="28" t="n"/>
    </row>
    <row r="18" ht="30" customHeight="1">
      <c r="A18" s="58" t="n">
        <v>46268</v>
      </c>
      <c r="B18" s="52" t="n">
        <v>66.67</v>
      </c>
      <c r="C18" s="57" t="n">
        <v>667</v>
      </c>
      <c r="D18" s="57" t="n">
        <v>34</v>
      </c>
      <c r="E18" s="57" t="n">
        <v>4</v>
      </c>
      <c r="F18" s="57" t="n">
        <v>1</v>
      </c>
      <c r="G18" s="52" t="n">
        <v>33.33</v>
      </c>
      <c r="H18" s="64" t="n">
        <v>1</v>
      </c>
      <c r="I18" s="28" t="inlineStr">
        <is>
          <t>SIMULAÇÃO DIDÁTICA</t>
        </is>
      </c>
      <c r="J18" s="41">
        <f>IF(COUNTA(A18:I18)=0,"",IF(NOT(ISNUMBER(A18)),"Falta data",IF(COUNTIFS($A$16:$A$76,A18)&gt;1,"Data repetida",IF(COUNT(B18:H18)&lt;7,"Faltam números",IF(MIN(B18:H18)&lt;0,"Valor negativo","Conferir origem")))))</f>
        <v/>
      </c>
      <c r="K18" s="28" t="n"/>
    </row>
    <row r="19" ht="30" customHeight="1">
      <c r="A19" s="58" t="n">
        <v>46269</v>
      </c>
      <c r="B19" s="52" t="n">
        <v>66.67</v>
      </c>
      <c r="C19" s="57" t="n">
        <v>667</v>
      </c>
      <c r="D19" s="57" t="n">
        <v>34</v>
      </c>
      <c r="E19" s="57" t="n">
        <v>4</v>
      </c>
      <c r="F19" s="57" t="n">
        <v>1</v>
      </c>
      <c r="G19" s="52" t="n">
        <v>33.33</v>
      </c>
      <c r="H19" s="64" t="n">
        <v>1</v>
      </c>
      <c r="I19" s="28" t="inlineStr">
        <is>
          <t>SIMULAÇÃO DIDÁTICA</t>
        </is>
      </c>
      <c r="J19" s="41">
        <f>IF(COUNTA(A19:I19)=0,"",IF(NOT(ISNUMBER(A19)),"Falta data",IF(COUNTIFS($A$16:$A$76,A19)&gt;1,"Data repetida",IF(COUNT(B19:H19)&lt;7,"Faltam números",IF(MIN(B19:H19)&lt;0,"Valor negativo","Conferir origem")))))</f>
        <v/>
      </c>
      <c r="K19" s="28" t="n"/>
    </row>
    <row r="20" ht="30" customHeight="1">
      <c r="A20" s="58" t="n">
        <v>46270</v>
      </c>
      <c r="B20" s="52" t="n">
        <v>66.67</v>
      </c>
      <c r="C20" s="57" t="n">
        <v>667</v>
      </c>
      <c r="D20" s="57" t="n">
        <v>34</v>
      </c>
      <c r="E20" s="57" t="n">
        <v>4</v>
      </c>
      <c r="F20" s="57" t="n">
        <v>1</v>
      </c>
      <c r="G20" s="52" t="n">
        <v>33.33</v>
      </c>
      <c r="H20" s="64" t="n">
        <v>1</v>
      </c>
      <c r="I20" s="28" t="inlineStr">
        <is>
          <t>SIMULAÇÃO DIDÁTICA</t>
        </is>
      </c>
      <c r="J20" s="41">
        <f>IF(COUNTA(A20:I20)=0,"",IF(NOT(ISNUMBER(A20)),"Falta data",IF(COUNTIFS($A$16:$A$76,A20)&gt;1,"Data repetida",IF(COUNT(B20:H20)&lt;7,"Faltam números",IF(MIN(B20:H20)&lt;0,"Valor negativo","Conferir origem")))))</f>
        <v/>
      </c>
      <c r="K20" s="28" t="n"/>
    </row>
    <row r="21" ht="30" customHeight="1">
      <c r="A21" s="58" t="n">
        <v>46271</v>
      </c>
      <c r="B21" s="52" t="n">
        <v>66.67</v>
      </c>
      <c r="C21" s="57" t="n">
        <v>667</v>
      </c>
      <c r="D21" s="57" t="n">
        <v>34</v>
      </c>
      <c r="E21" s="57" t="n">
        <v>4</v>
      </c>
      <c r="F21" s="57" t="n">
        <v>1</v>
      </c>
      <c r="G21" s="52" t="n">
        <v>33.33</v>
      </c>
      <c r="H21" s="64" t="n">
        <v>0</v>
      </c>
      <c r="I21" s="28" t="inlineStr">
        <is>
          <t>SIMULAÇÃO DIDÁTICA</t>
        </is>
      </c>
      <c r="J21" s="41">
        <f>IF(COUNTA(A21:I21)=0,"",IF(NOT(ISNUMBER(A21)),"Falta data",IF(COUNTIFS($A$16:$A$76,A21)&gt;1,"Data repetida",IF(COUNT(B21:H21)&lt;7,"Faltam números",IF(MIN(B21:H21)&lt;0,"Valor negativo","Conferir origem")))))</f>
        <v/>
      </c>
      <c r="K21" s="28" t="n"/>
    </row>
    <row r="22" ht="30" customHeight="1">
      <c r="A22" s="58" t="n">
        <v>46272</v>
      </c>
      <c r="B22" s="52" t="n">
        <v>66.67</v>
      </c>
      <c r="C22" s="57" t="n">
        <v>667</v>
      </c>
      <c r="D22" s="57" t="n">
        <v>34</v>
      </c>
      <c r="E22" s="57" t="n">
        <v>4</v>
      </c>
      <c r="F22" s="57" t="n">
        <v>1</v>
      </c>
      <c r="G22" s="52" t="n">
        <v>33.33</v>
      </c>
      <c r="H22" s="64" t="n">
        <v>0</v>
      </c>
      <c r="I22" s="28" t="inlineStr">
        <is>
          <t>SIMULAÇÃO DIDÁTICA</t>
        </is>
      </c>
      <c r="J22" s="41">
        <f>IF(COUNTA(A22:I22)=0,"",IF(NOT(ISNUMBER(A22)),"Falta data",IF(COUNTIFS($A$16:$A$76,A22)&gt;1,"Data repetida",IF(COUNT(B22:H22)&lt;7,"Faltam números",IF(MIN(B22:H22)&lt;0,"Valor negativo","Conferir origem")))))</f>
        <v/>
      </c>
      <c r="K22" s="28" t="n"/>
    </row>
    <row r="23" ht="30" customHeight="1">
      <c r="A23" s="58" t="n">
        <v>46273</v>
      </c>
      <c r="B23" s="52" t="n">
        <v>66.67</v>
      </c>
      <c r="C23" s="57" t="n">
        <v>667</v>
      </c>
      <c r="D23" s="57" t="n">
        <v>34</v>
      </c>
      <c r="E23" s="57" t="n">
        <v>4</v>
      </c>
      <c r="F23" s="57" t="n">
        <v>1</v>
      </c>
      <c r="G23" s="52" t="n">
        <v>33.33</v>
      </c>
      <c r="H23" s="64" t="n">
        <v>0</v>
      </c>
      <c r="I23" s="28" t="inlineStr">
        <is>
          <t>SIMULAÇÃO DIDÁTICA</t>
        </is>
      </c>
      <c r="J23" s="41">
        <f>IF(COUNTA(A23:I23)=0,"",IF(NOT(ISNUMBER(A23)),"Falta data",IF(COUNTIFS($A$16:$A$76,A23)&gt;1,"Data repetida",IF(COUNT(B23:H23)&lt;7,"Faltam números",IF(MIN(B23:H23)&lt;0,"Valor negativo","Conferir origem")))))</f>
        <v/>
      </c>
      <c r="K23" s="28" t="n"/>
    </row>
    <row r="24" ht="30" customHeight="1">
      <c r="A24" s="58" t="n">
        <v>46274</v>
      </c>
      <c r="B24" s="52" t="n">
        <v>66.67</v>
      </c>
      <c r="C24" s="57" t="n">
        <v>667</v>
      </c>
      <c r="D24" s="57" t="n">
        <v>34</v>
      </c>
      <c r="E24" s="57" t="n">
        <v>4</v>
      </c>
      <c r="F24" s="57" t="n">
        <v>1</v>
      </c>
      <c r="G24" s="52" t="n">
        <v>33.33</v>
      </c>
      <c r="H24" s="64" t="n">
        <v>0</v>
      </c>
      <c r="I24" s="28" t="inlineStr">
        <is>
          <t>SIMULAÇÃO DIDÁTICA</t>
        </is>
      </c>
      <c r="J24" s="41">
        <f>IF(COUNTA(A24:I24)=0,"",IF(NOT(ISNUMBER(A24)),"Falta data",IF(COUNTIFS($A$16:$A$76,A24)&gt;1,"Data repetida",IF(COUNT(B24:H24)&lt;7,"Faltam números",IF(MIN(B24:H24)&lt;0,"Valor negativo","Conferir origem")))))</f>
        <v/>
      </c>
      <c r="K24" s="28" t="n"/>
    </row>
    <row r="25" ht="30" customHeight="1">
      <c r="A25" s="58" t="n">
        <v>46275</v>
      </c>
      <c r="B25" s="52" t="n">
        <v>66.67</v>
      </c>
      <c r="C25" s="57" t="n">
        <v>667</v>
      </c>
      <c r="D25" s="57" t="n">
        <v>34</v>
      </c>
      <c r="E25" s="57" t="n">
        <v>4</v>
      </c>
      <c r="F25" s="57" t="n">
        <v>1</v>
      </c>
      <c r="G25" s="52" t="n">
        <v>33.33</v>
      </c>
      <c r="H25" s="64" t="n">
        <v>0</v>
      </c>
      <c r="I25" s="28" t="inlineStr">
        <is>
          <t>SIMULAÇÃO DIDÁTICA</t>
        </is>
      </c>
      <c r="J25" s="41">
        <f>IF(COUNTA(A25:I25)=0,"",IF(NOT(ISNUMBER(A25)),"Falta data",IF(COUNTIFS($A$16:$A$76,A25)&gt;1,"Data repetida",IF(COUNT(B25:H25)&lt;7,"Faltam números",IF(MIN(B25:H25)&lt;0,"Valor negativo","Conferir origem")))))</f>
        <v/>
      </c>
      <c r="K25" s="28" t="n"/>
    </row>
    <row r="26" ht="30" customHeight="1">
      <c r="A26" s="58" t="n">
        <v>46276</v>
      </c>
      <c r="B26" s="52" t="n">
        <v>66.67</v>
      </c>
      <c r="C26" s="57" t="n">
        <v>667</v>
      </c>
      <c r="D26" s="57" t="n">
        <v>33</v>
      </c>
      <c r="E26" s="57" t="n">
        <v>3</v>
      </c>
      <c r="F26" s="57" t="n">
        <v>1</v>
      </c>
      <c r="G26" s="52" t="n">
        <v>33.33</v>
      </c>
      <c r="H26" s="64" t="n">
        <v>0</v>
      </c>
      <c r="I26" s="28" t="inlineStr">
        <is>
          <t>SIMULAÇÃO DIDÁTICA</t>
        </is>
      </c>
      <c r="J26" s="41">
        <f>IF(COUNTA(A26:I26)=0,"",IF(NOT(ISNUMBER(A26)),"Falta data",IF(COUNTIFS($A$16:$A$76,A26)&gt;1,"Data repetida",IF(COUNT(B26:H26)&lt;7,"Faltam números",IF(MIN(B26:H26)&lt;0,"Valor negativo","Conferir origem")))))</f>
        <v/>
      </c>
      <c r="K26" s="28" t="n"/>
    </row>
    <row r="27" ht="30" customHeight="1">
      <c r="A27" s="58" t="n">
        <v>46277</v>
      </c>
      <c r="B27" s="52" t="n">
        <v>66.67</v>
      </c>
      <c r="C27" s="57" t="n">
        <v>667</v>
      </c>
      <c r="D27" s="57" t="n">
        <v>33</v>
      </c>
      <c r="E27" s="57" t="n">
        <v>3</v>
      </c>
      <c r="F27" s="57" t="n">
        <v>1</v>
      </c>
      <c r="G27" s="52" t="n">
        <v>33.33</v>
      </c>
      <c r="H27" s="64" t="n">
        <v>0</v>
      </c>
      <c r="I27" s="28" t="inlineStr">
        <is>
          <t>SIMULAÇÃO DIDÁTICA</t>
        </is>
      </c>
      <c r="J27" s="41">
        <f>IF(COUNTA(A27:I27)=0,"",IF(NOT(ISNUMBER(A27)),"Falta data",IF(COUNTIFS($A$16:$A$76,A27)&gt;1,"Data repetida",IF(COUNT(B27:H27)&lt;7,"Faltam números",IF(MIN(B27:H27)&lt;0,"Valor negativo","Conferir origem")))))</f>
        <v/>
      </c>
      <c r="K27" s="28" t="n"/>
    </row>
    <row r="28" ht="30" customHeight="1">
      <c r="A28" s="58" t="n">
        <v>46278</v>
      </c>
      <c r="B28" s="52" t="n">
        <v>66.67</v>
      </c>
      <c r="C28" s="57" t="n">
        <v>667</v>
      </c>
      <c r="D28" s="57" t="n">
        <v>33</v>
      </c>
      <c r="E28" s="57" t="n">
        <v>3</v>
      </c>
      <c r="F28" s="57" t="n">
        <v>1</v>
      </c>
      <c r="G28" s="52" t="n">
        <v>33.33</v>
      </c>
      <c r="H28" s="64" t="n">
        <v>0</v>
      </c>
      <c r="I28" s="28" t="inlineStr">
        <is>
          <t>SIMULAÇÃO DIDÁTICA</t>
        </is>
      </c>
      <c r="J28" s="41">
        <f>IF(COUNTA(A28:I28)=0,"",IF(NOT(ISNUMBER(A28)),"Falta data",IF(COUNTIFS($A$16:$A$76,A28)&gt;1,"Data repetida",IF(COUNT(B28:H28)&lt;7,"Faltam números",IF(MIN(B28:H28)&lt;0,"Valor negativo","Conferir origem")))))</f>
        <v/>
      </c>
      <c r="K28" s="28" t="n"/>
    </row>
    <row r="29" ht="30" customHeight="1">
      <c r="A29" s="58" t="n">
        <v>46279</v>
      </c>
      <c r="B29" s="52" t="n">
        <v>66.67</v>
      </c>
      <c r="C29" s="57" t="n">
        <v>667</v>
      </c>
      <c r="D29" s="57" t="n">
        <v>33</v>
      </c>
      <c r="E29" s="57" t="n">
        <v>3</v>
      </c>
      <c r="F29" s="57" t="n">
        <v>1</v>
      </c>
      <c r="G29" s="52" t="n">
        <v>33.33</v>
      </c>
      <c r="H29" s="64" t="n">
        <v>0</v>
      </c>
      <c r="I29" s="28" t="inlineStr">
        <is>
          <t>SIMULAÇÃO DIDÁTICA</t>
        </is>
      </c>
      <c r="J29" s="41">
        <f>IF(COUNTA(A29:I29)=0,"",IF(NOT(ISNUMBER(A29)),"Falta data",IF(COUNTIFS($A$16:$A$76,A29)&gt;1,"Data repetida",IF(COUNT(B29:H29)&lt;7,"Faltam números",IF(MIN(B29:H29)&lt;0,"Valor negativo","Conferir origem")))))</f>
        <v/>
      </c>
      <c r="K29" s="28" t="n"/>
    </row>
    <row r="30" ht="30" customHeight="1">
      <c r="A30" s="58" t="n">
        <v>46280</v>
      </c>
      <c r="B30" s="52" t="n">
        <v>66.67</v>
      </c>
      <c r="C30" s="57" t="n">
        <v>667</v>
      </c>
      <c r="D30" s="57" t="n">
        <v>33</v>
      </c>
      <c r="E30" s="57" t="n">
        <v>3</v>
      </c>
      <c r="F30" s="57" t="n">
        <v>1</v>
      </c>
      <c r="G30" s="52" t="n">
        <v>33.33</v>
      </c>
      <c r="H30" s="64" t="n">
        <v>0</v>
      </c>
      <c r="I30" s="28" t="inlineStr">
        <is>
          <t>SIMULAÇÃO DIDÁTICA</t>
        </is>
      </c>
      <c r="J30" s="41">
        <f>IF(COUNTA(A30:I30)=0,"",IF(NOT(ISNUMBER(A30)),"Falta data",IF(COUNTIFS($A$16:$A$76,A30)&gt;1,"Data repetida",IF(COUNT(B30:H30)&lt;7,"Faltam números",IF(MIN(B30:H30)&lt;0,"Valor negativo","Conferir origem")))))</f>
        <v/>
      </c>
      <c r="K30" s="28" t="n"/>
    </row>
    <row r="31" ht="30" customHeight="1">
      <c r="A31" s="58" t="n">
        <v>46281</v>
      </c>
      <c r="B31" s="52" t="n">
        <v>66.67</v>
      </c>
      <c r="C31" s="57" t="n">
        <v>667</v>
      </c>
      <c r="D31" s="57" t="n">
        <v>33</v>
      </c>
      <c r="E31" s="57" t="n">
        <v>3</v>
      </c>
      <c r="F31" s="57" t="n">
        <v>1</v>
      </c>
      <c r="G31" s="52" t="n">
        <v>33.33</v>
      </c>
      <c r="H31" s="64" t="n">
        <v>0</v>
      </c>
      <c r="I31" s="28" t="inlineStr">
        <is>
          <t>SIMULAÇÃO DIDÁTICA</t>
        </is>
      </c>
      <c r="J31" s="41">
        <f>IF(COUNTA(A31:I31)=0,"",IF(NOT(ISNUMBER(A31)),"Falta data",IF(COUNTIFS($A$16:$A$76,A31)&gt;1,"Data repetida",IF(COUNT(B31:H31)&lt;7,"Faltam números",IF(MIN(B31:H31)&lt;0,"Valor negativo","Conferir origem")))))</f>
        <v/>
      </c>
      <c r="K31" s="28" t="n"/>
    </row>
    <row r="32" ht="30" customHeight="1">
      <c r="A32" s="58" t="n">
        <v>46282</v>
      </c>
      <c r="B32" s="52" t="n">
        <v>66.67</v>
      </c>
      <c r="C32" s="57" t="n">
        <v>667</v>
      </c>
      <c r="D32" s="57" t="n">
        <v>33</v>
      </c>
      <c r="E32" s="57" t="n">
        <v>3</v>
      </c>
      <c r="F32" s="57" t="n">
        <v>1</v>
      </c>
      <c r="G32" s="52" t="n">
        <v>33.33</v>
      </c>
      <c r="H32" s="64" t="n">
        <v>0</v>
      </c>
      <c r="I32" s="28" t="inlineStr">
        <is>
          <t>SIMULAÇÃO DIDÁTICA</t>
        </is>
      </c>
      <c r="J32" s="41">
        <f>IF(COUNTA(A32:I32)=0,"",IF(NOT(ISNUMBER(A32)),"Falta data",IF(COUNTIFS($A$16:$A$76,A32)&gt;1,"Data repetida",IF(COUNT(B32:H32)&lt;7,"Faltam números",IF(MIN(B32:H32)&lt;0,"Valor negativo","Conferir origem")))))</f>
        <v/>
      </c>
      <c r="K32" s="28" t="n"/>
    </row>
    <row r="33" ht="30" customHeight="1">
      <c r="A33" s="58" t="n">
        <v>46283</v>
      </c>
      <c r="B33" s="52" t="n">
        <v>66.67</v>
      </c>
      <c r="C33" s="57" t="n">
        <v>667</v>
      </c>
      <c r="D33" s="57" t="n">
        <v>33</v>
      </c>
      <c r="E33" s="57" t="n">
        <v>3</v>
      </c>
      <c r="F33" s="57" t="n">
        <v>1</v>
      </c>
      <c r="G33" s="52" t="n">
        <v>33.33</v>
      </c>
      <c r="H33" s="64" t="n">
        <v>0</v>
      </c>
      <c r="I33" s="28" t="inlineStr">
        <is>
          <t>SIMULAÇÃO DIDÁTICA</t>
        </is>
      </c>
      <c r="J33" s="41">
        <f>IF(COUNTA(A33:I33)=0,"",IF(NOT(ISNUMBER(A33)),"Falta data",IF(COUNTIFS($A$16:$A$76,A33)&gt;1,"Data repetida",IF(COUNT(B33:H33)&lt;7,"Faltam números",IF(MIN(B33:H33)&lt;0,"Valor negativo","Conferir origem")))))</f>
        <v/>
      </c>
      <c r="K33" s="28" t="n"/>
    </row>
    <row r="34" ht="30" customHeight="1">
      <c r="A34" s="58" t="n">
        <v>46284</v>
      </c>
      <c r="B34" s="52" t="n">
        <v>66.67</v>
      </c>
      <c r="C34" s="57" t="n">
        <v>667</v>
      </c>
      <c r="D34" s="57" t="n">
        <v>33</v>
      </c>
      <c r="E34" s="57" t="n">
        <v>3</v>
      </c>
      <c r="F34" s="57" t="n">
        <v>1</v>
      </c>
      <c r="G34" s="52" t="n">
        <v>33.33</v>
      </c>
      <c r="H34" s="64" t="n">
        <v>0</v>
      </c>
      <c r="I34" s="28" t="inlineStr">
        <is>
          <t>SIMULAÇÃO DIDÁTICA</t>
        </is>
      </c>
      <c r="J34" s="41">
        <f>IF(COUNTA(A34:I34)=0,"",IF(NOT(ISNUMBER(A34)),"Falta data",IF(COUNTIFS($A$16:$A$76,A34)&gt;1,"Data repetida",IF(COUNT(B34:H34)&lt;7,"Faltam números",IF(MIN(B34:H34)&lt;0,"Valor negativo","Conferir origem")))))</f>
        <v/>
      </c>
      <c r="K34" s="28" t="n"/>
    </row>
    <row r="35" ht="30" customHeight="1">
      <c r="A35" s="58" t="n">
        <v>46285</v>
      </c>
      <c r="B35" s="52" t="n">
        <v>66.67</v>
      </c>
      <c r="C35" s="57" t="n">
        <v>667</v>
      </c>
      <c r="D35" s="57" t="n">
        <v>33</v>
      </c>
      <c r="E35" s="57" t="n">
        <v>3</v>
      </c>
      <c r="F35" s="57" t="n">
        <v>1</v>
      </c>
      <c r="G35" s="52" t="n">
        <v>33.33</v>
      </c>
      <c r="H35" s="64" t="n">
        <v>0</v>
      </c>
      <c r="I35" s="28" t="inlineStr">
        <is>
          <t>SIMULAÇÃO DIDÁTICA</t>
        </is>
      </c>
      <c r="J35" s="41">
        <f>IF(COUNTA(A35:I35)=0,"",IF(NOT(ISNUMBER(A35)),"Falta data",IF(COUNTIFS($A$16:$A$76,A35)&gt;1,"Data repetida",IF(COUNT(B35:H35)&lt;7,"Faltam números",IF(MIN(B35:H35)&lt;0,"Valor negativo","Conferir origem")))))</f>
        <v/>
      </c>
      <c r="K35" s="28" t="n"/>
    </row>
    <row r="36" ht="30" customHeight="1">
      <c r="A36" s="58" t="n">
        <v>46286</v>
      </c>
      <c r="B36" s="52" t="n">
        <v>66.67</v>
      </c>
      <c r="C36" s="57" t="n">
        <v>666</v>
      </c>
      <c r="D36" s="57" t="n">
        <v>33</v>
      </c>
      <c r="E36" s="57" t="n">
        <v>3</v>
      </c>
      <c r="F36" s="57" t="n">
        <v>0</v>
      </c>
      <c r="G36" s="52" t="n">
        <v>33.33</v>
      </c>
      <c r="H36" s="64" t="n">
        <v>0</v>
      </c>
      <c r="I36" s="28" t="inlineStr">
        <is>
          <t>SIMULAÇÃO DIDÁTICA</t>
        </is>
      </c>
      <c r="J36" s="41">
        <f>IF(COUNTA(A36:I36)=0,"",IF(NOT(ISNUMBER(A36)),"Falta data",IF(COUNTIFS($A$16:$A$76,A36)&gt;1,"Data repetida",IF(COUNT(B36:H36)&lt;7,"Faltam números",IF(MIN(B36:H36)&lt;0,"Valor negativo","Conferir origem")))))</f>
        <v/>
      </c>
      <c r="K36" s="28" t="n"/>
    </row>
    <row r="37" ht="30" customHeight="1">
      <c r="A37" s="58" t="n">
        <v>46287</v>
      </c>
      <c r="B37" s="52" t="n">
        <v>66.67</v>
      </c>
      <c r="C37" s="57" t="n">
        <v>666</v>
      </c>
      <c r="D37" s="57" t="n">
        <v>33</v>
      </c>
      <c r="E37" s="57" t="n">
        <v>3</v>
      </c>
      <c r="F37" s="57" t="n">
        <v>0</v>
      </c>
      <c r="G37" s="52" t="n">
        <v>33.33</v>
      </c>
      <c r="H37" s="64" t="n">
        <v>0</v>
      </c>
      <c r="I37" s="28" t="inlineStr">
        <is>
          <t>SIMULAÇÃO DIDÁTICA</t>
        </is>
      </c>
      <c r="J37" s="41">
        <f>IF(COUNTA(A37:I37)=0,"",IF(NOT(ISNUMBER(A37)),"Falta data",IF(COUNTIFS($A$16:$A$76,A37)&gt;1,"Data repetida",IF(COUNT(B37:H37)&lt;7,"Faltam números",IF(MIN(B37:H37)&lt;0,"Valor negativo","Conferir origem")))))</f>
        <v/>
      </c>
      <c r="K37" s="28" t="n"/>
    </row>
    <row r="38" ht="30" customHeight="1">
      <c r="A38" s="58" t="n">
        <v>46288</v>
      </c>
      <c r="B38" s="52" t="n">
        <v>66.67</v>
      </c>
      <c r="C38" s="57" t="n">
        <v>666</v>
      </c>
      <c r="D38" s="57" t="n">
        <v>33</v>
      </c>
      <c r="E38" s="57" t="n">
        <v>3</v>
      </c>
      <c r="F38" s="57" t="n">
        <v>0</v>
      </c>
      <c r="G38" s="52" t="n">
        <v>33.33</v>
      </c>
      <c r="H38" s="64" t="n">
        <v>0</v>
      </c>
      <c r="I38" s="28" t="inlineStr">
        <is>
          <t>SIMULAÇÃO DIDÁTICA</t>
        </is>
      </c>
      <c r="J38" s="41">
        <f>IF(COUNTA(A38:I38)=0,"",IF(NOT(ISNUMBER(A38)),"Falta data",IF(COUNTIFS($A$16:$A$76,A38)&gt;1,"Data repetida",IF(COUNT(B38:H38)&lt;7,"Faltam números",IF(MIN(B38:H38)&lt;0,"Valor negativo","Conferir origem")))))</f>
        <v/>
      </c>
      <c r="K38" s="28" t="n"/>
    </row>
    <row r="39" ht="30" customHeight="1">
      <c r="A39" s="58" t="n">
        <v>46289</v>
      </c>
      <c r="B39" s="52" t="n">
        <v>66.67</v>
      </c>
      <c r="C39" s="57" t="n">
        <v>666</v>
      </c>
      <c r="D39" s="57" t="n">
        <v>33</v>
      </c>
      <c r="E39" s="57" t="n">
        <v>3</v>
      </c>
      <c r="F39" s="57" t="n">
        <v>0</v>
      </c>
      <c r="G39" s="52" t="n">
        <v>33.33</v>
      </c>
      <c r="H39" s="64" t="n">
        <v>0</v>
      </c>
      <c r="I39" s="28" t="inlineStr">
        <is>
          <t>SIMULAÇÃO DIDÁTICA</t>
        </is>
      </c>
      <c r="J39" s="41">
        <f>IF(COUNTA(A39:I39)=0,"",IF(NOT(ISNUMBER(A39)),"Falta data",IF(COUNTIFS($A$16:$A$76,A39)&gt;1,"Data repetida",IF(COUNT(B39:H39)&lt;7,"Faltam números",IF(MIN(B39:H39)&lt;0,"Valor negativo","Conferir origem")))))</f>
        <v/>
      </c>
      <c r="K39" s="28" t="n"/>
    </row>
    <row r="40" ht="30" customHeight="1">
      <c r="A40" s="58" t="n">
        <v>46290</v>
      </c>
      <c r="B40" s="52" t="n">
        <v>66.67</v>
      </c>
      <c r="C40" s="57" t="n">
        <v>666</v>
      </c>
      <c r="D40" s="57" t="n">
        <v>33</v>
      </c>
      <c r="E40" s="57" t="n">
        <v>3</v>
      </c>
      <c r="F40" s="57" t="n">
        <v>0</v>
      </c>
      <c r="G40" s="52" t="n">
        <v>33.33</v>
      </c>
      <c r="H40" s="64" t="n">
        <v>0</v>
      </c>
      <c r="I40" s="28" t="inlineStr">
        <is>
          <t>SIMULAÇÃO DIDÁTICA</t>
        </is>
      </c>
      <c r="J40" s="41">
        <f>IF(COUNTA(A40:I40)=0,"",IF(NOT(ISNUMBER(A40)),"Falta data",IF(COUNTIFS($A$16:$A$76,A40)&gt;1,"Data repetida",IF(COUNT(B40:H40)&lt;7,"Faltam números",IF(MIN(B40:H40)&lt;0,"Valor negativo","Conferir origem")))))</f>
        <v/>
      </c>
      <c r="K40" s="28" t="n"/>
    </row>
    <row r="41" ht="30" customHeight="1">
      <c r="A41" s="58" t="n">
        <v>46291</v>
      </c>
      <c r="B41" s="52" t="n">
        <v>66.67</v>
      </c>
      <c r="C41" s="57" t="n">
        <v>666</v>
      </c>
      <c r="D41" s="57" t="n">
        <v>33</v>
      </c>
      <c r="E41" s="57" t="n">
        <v>3</v>
      </c>
      <c r="F41" s="57" t="n">
        <v>0</v>
      </c>
      <c r="G41" s="52" t="n">
        <v>33.33</v>
      </c>
      <c r="H41" s="64" t="n">
        <v>0</v>
      </c>
      <c r="I41" s="28" t="inlineStr">
        <is>
          <t>SIMULAÇÃO DIDÁTICA</t>
        </is>
      </c>
      <c r="J41" s="41">
        <f>IF(COUNTA(A41:I41)=0,"",IF(NOT(ISNUMBER(A41)),"Falta data",IF(COUNTIFS($A$16:$A$76,A41)&gt;1,"Data repetida",IF(COUNT(B41:H41)&lt;7,"Faltam números",IF(MIN(B41:H41)&lt;0,"Valor negativo","Conferir origem")))))</f>
        <v/>
      </c>
      <c r="K41" s="28" t="n"/>
    </row>
    <row r="42" ht="30" customHeight="1">
      <c r="A42" s="58" t="n">
        <v>46292</v>
      </c>
      <c r="B42" s="52" t="n">
        <v>66.67</v>
      </c>
      <c r="C42" s="57" t="n">
        <v>666</v>
      </c>
      <c r="D42" s="57" t="n">
        <v>33</v>
      </c>
      <c r="E42" s="57" t="n">
        <v>3</v>
      </c>
      <c r="F42" s="57" t="n">
        <v>0</v>
      </c>
      <c r="G42" s="52" t="n">
        <v>33.33</v>
      </c>
      <c r="H42" s="64" t="n">
        <v>0</v>
      </c>
      <c r="I42" s="28" t="inlineStr">
        <is>
          <t>SIMULAÇÃO DIDÁTICA</t>
        </is>
      </c>
      <c r="J42" s="41">
        <f>IF(COUNTA(A42:I42)=0,"",IF(NOT(ISNUMBER(A42)),"Falta data",IF(COUNTIFS($A$16:$A$76,A42)&gt;1,"Data repetida",IF(COUNT(B42:H42)&lt;7,"Faltam números",IF(MIN(B42:H42)&lt;0,"Valor negativo","Conferir origem")))))</f>
        <v/>
      </c>
      <c r="K42" s="28" t="n"/>
    </row>
    <row r="43" ht="30" customHeight="1">
      <c r="A43" s="58" t="n">
        <v>46293</v>
      </c>
      <c r="B43" s="52" t="n">
        <v>66.67</v>
      </c>
      <c r="C43" s="57" t="n">
        <v>666</v>
      </c>
      <c r="D43" s="57" t="n">
        <v>33</v>
      </c>
      <c r="E43" s="57" t="n">
        <v>3</v>
      </c>
      <c r="F43" s="57" t="n">
        <v>0</v>
      </c>
      <c r="G43" s="52" t="n">
        <v>33.33</v>
      </c>
      <c r="H43" s="64" t="n">
        <v>0</v>
      </c>
      <c r="I43" s="28" t="inlineStr">
        <is>
          <t>SIMULAÇÃO DIDÁTICA</t>
        </is>
      </c>
      <c r="J43" s="41">
        <f>IF(COUNTA(A43:I43)=0,"",IF(NOT(ISNUMBER(A43)),"Falta data",IF(COUNTIFS($A$16:$A$76,A43)&gt;1,"Data repetida",IF(COUNT(B43:H43)&lt;7,"Faltam números",IF(MIN(B43:H43)&lt;0,"Valor negativo","Conferir origem")))))</f>
        <v/>
      </c>
      <c r="K43" s="28" t="n"/>
    </row>
    <row r="44" ht="30" customHeight="1">
      <c r="A44" s="58" t="n">
        <v>46294</v>
      </c>
      <c r="B44" s="52" t="n">
        <v>66.67</v>
      </c>
      <c r="C44" s="57" t="n">
        <v>666</v>
      </c>
      <c r="D44" s="57" t="n">
        <v>33</v>
      </c>
      <c r="E44" s="57" t="n">
        <v>3</v>
      </c>
      <c r="F44" s="57" t="n">
        <v>0</v>
      </c>
      <c r="G44" s="52" t="n">
        <v>33.33</v>
      </c>
      <c r="H44" s="64" t="n">
        <v>0</v>
      </c>
      <c r="I44" s="28" t="inlineStr">
        <is>
          <t>SIMULAÇÃO DIDÁTICA</t>
        </is>
      </c>
      <c r="J44" s="41">
        <f>IF(COUNTA(A44:I44)=0,"",IF(NOT(ISNUMBER(A44)),"Falta data",IF(COUNTIFS($A$16:$A$76,A44)&gt;1,"Data repetida",IF(COUNT(B44:H44)&lt;7,"Faltam números",IF(MIN(B44:H44)&lt;0,"Valor negativo","Conferir origem")))))</f>
        <v/>
      </c>
      <c r="K44" s="28" t="n"/>
    </row>
    <row r="45" ht="30" customHeight="1">
      <c r="A45" s="58" t="n">
        <v>46295</v>
      </c>
      <c r="B45" s="52" t="n">
        <v>66.56999999999999</v>
      </c>
      <c r="C45" s="57" t="n">
        <v>666</v>
      </c>
      <c r="D45" s="57" t="n">
        <v>33</v>
      </c>
      <c r="E45" s="57" t="n">
        <v>3</v>
      </c>
      <c r="F45" s="57" t="n">
        <v>0</v>
      </c>
      <c r="G45" s="52" t="n">
        <v>33.43</v>
      </c>
      <c r="H45" s="64" t="n">
        <v>0</v>
      </c>
      <c r="I45" s="28" t="inlineStr">
        <is>
          <t>SIMULAÇÃO DIDÁTICA</t>
        </is>
      </c>
      <c r="J45" s="41">
        <f>IF(COUNTA(A45:I45)=0,"",IF(NOT(ISNUMBER(A45)),"Falta data",IF(COUNTIFS($A$16:$A$76,A45)&gt;1,"Data repetida",IF(COUNT(B45:H45)&lt;7,"Faltam números",IF(MIN(B45:H45)&lt;0,"Valor negativo","Conferir origem")))))</f>
        <v/>
      </c>
      <c r="K45" s="28" t="inlineStr">
        <is>
          <t>Fechamento simulado do período</t>
        </is>
      </c>
    </row>
    <row r="46" ht="30" customHeight="1">
      <c r="A46" s="58" t="n"/>
      <c r="B46" s="52" t="n"/>
      <c r="C46" s="57" t="n"/>
      <c r="D46" s="57" t="n"/>
      <c r="E46" s="57" t="n"/>
      <c r="F46" s="57" t="n"/>
      <c r="G46" s="52" t="n"/>
      <c r="H46" s="64" t="n"/>
      <c r="I46" s="28" t="n"/>
      <c r="J46" s="41">
        <f>IF(COUNTA(A46:I46)=0,"",IF(NOT(ISNUMBER(A46)),"Falta data",IF(COUNTIFS($A$16:$A$76,A46)&gt;1,"Data repetida",IF(COUNT(B46:H46)&lt;7,"Faltam números",IF(MIN(B46:H46)&lt;0,"Valor negativo","Conferir origem")))))</f>
        <v/>
      </c>
      <c r="K46" s="28" t="n"/>
    </row>
    <row r="47" ht="30" customHeight="1">
      <c r="A47" s="58" t="n"/>
      <c r="B47" s="52" t="n"/>
      <c r="C47" s="57" t="n"/>
      <c r="D47" s="57" t="n"/>
      <c r="E47" s="57" t="n"/>
      <c r="F47" s="57" t="n"/>
      <c r="G47" s="52" t="n"/>
      <c r="H47" s="64" t="n"/>
      <c r="I47" s="28" t="n"/>
      <c r="J47" s="41">
        <f>IF(COUNTA(A47:I47)=0,"",IF(NOT(ISNUMBER(A47)),"Falta data",IF(COUNTIFS($A$16:$A$76,A47)&gt;1,"Data repetida",IF(COUNT(B47:H47)&lt;7,"Faltam números",IF(MIN(B47:H47)&lt;0,"Valor negativo","Conferir origem")))))</f>
        <v/>
      </c>
      <c r="K47" s="28" t="n"/>
    </row>
    <row r="48" ht="30" customHeight="1">
      <c r="A48" s="58" t="n"/>
      <c r="B48" s="52" t="n"/>
      <c r="C48" s="57" t="n"/>
      <c r="D48" s="57" t="n"/>
      <c r="E48" s="57" t="n"/>
      <c r="F48" s="57" t="n"/>
      <c r="G48" s="52" t="n"/>
      <c r="H48" s="64" t="n"/>
      <c r="I48" s="28" t="n"/>
      <c r="J48" s="41">
        <f>IF(COUNTA(A48:I48)=0,"",IF(NOT(ISNUMBER(A48)),"Falta data",IF(COUNTIFS($A$16:$A$76,A48)&gt;1,"Data repetida",IF(COUNT(B48:H48)&lt;7,"Faltam números",IF(MIN(B48:H48)&lt;0,"Valor negativo","Conferir origem")))))</f>
        <v/>
      </c>
      <c r="K48" s="28" t="n"/>
    </row>
    <row r="49" ht="30" customHeight="1">
      <c r="A49" s="58" t="n"/>
      <c r="B49" s="52" t="n"/>
      <c r="C49" s="57" t="n"/>
      <c r="D49" s="57" t="n"/>
      <c r="E49" s="57" t="n"/>
      <c r="F49" s="57" t="n"/>
      <c r="G49" s="52" t="n"/>
      <c r="H49" s="64" t="n"/>
      <c r="I49" s="28" t="n"/>
      <c r="J49" s="41">
        <f>IF(COUNTA(A49:I49)=0,"",IF(NOT(ISNUMBER(A49)),"Falta data",IF(COUNTIFS($A$16:$A$76,A49)&gt;1,"Data repetida",IF(COUNT(B49:H49)&lt;7,"Faltam números",IF(MIN(B49:H49)&lt;0,"Valor negativo","Conferir origem")))))</f>
        <v/>
      </c>
      <c r="K49" s="28" t="n"/>
    </row>
    <row r="50" ht="30" customHeight="1">
      <c r="A50" s="58" t="n"/>
      <c r="B50" s="52" t="n"/>
      <c r="C50" s="57" t="n"/>
      <c r="D50" s="57" t="n"/>
      <c r="E50" s="57" t="n"/>
      <c r="F50" s="57" t="n"/>
      <c r="G50" s="52" t="n"/>
      <c r="H50" s="64" t="n"/>
      <c r="I50" s="28" t="n"/>
      <c r="J50" s="41">
        <f>IF(COUNTA(A50:I50)=0,"",IF(NOT(ISNUMBER(A50)),"Falta data",IF(COUNTIFS($A$16:$A$76,A50)&gt;1,"Data repetida",IF(COUNT(B50:H50)&lt;7,"Faltam números",IF(MIN(B50:H50)&lt;0,"Valor negativo","Conferir origem")))))</f>
        <v/>
      </c>
      <c r="K50" s="28" t="n"/>
    </row>
    <row r="51" ht="30" customHeight="1">
      <c r="A51" s="58" t="n"/>
      <c r="B51" s="52" t="n"/>
      <c r="C51" s="57" t="n"/>
      <c r="D51" s="57" t="n"/>
      <c r="E51" s="57" t="n"/>
      <c r="F51" s="57" t="n"/>
      <c r="G51" s="52" t="n"/>
      <c r="H51" s="64" t="n"/>
      <c r="I51" s="28" t="n"/>
      <c r="J51" s="41">
        <f>IF(COUNTA(A51:I51)=0,"",IF(NOT(ISNUMBER(A51)),"Falta data",IF(COUNTIFS($A$16:$A$76,A51)&gt;1,"Data repetida",IF(COUNT(B51:H51)&lt;7,"Faltam números",IF(MIN(B51:H51)&lt;0,"Valor negativo","Conferir origem")))))</f>
        <v/>
      </c>
      <c r="K51" s="28" t="n"/>
    </row>
    <row r="52" ht="30" customHeight="1">
      <c r="A52" s="58" t="n"/>
      <c r="B52" s="52" t="n"/>
      <c r="C52" s="57" t="n"/>
      <c r="D52" s="57" t="n"/>
      <c r="E52" s="57" t="n"/>
      <c r="F52" s="57" t="n"/>
      <c r="G52" s="52" t="n"/>
      <c r="H52" s="64" t="n"/>
      <c r="I52" s="28" t="n"/>
      <c r="J52" s="41">
        <f>IF(COUNTA(A52:I52)=0,"",IF(NOT(ISNUMBER(A52)),"Falta data",IF(COUNTIFS($A$16:$A$76,A52)&gt;1,"Data repetida",IF(COUNT(B52:H52)&lt;7,"Faltam números",IF(MIN(B52:H52)&lt;0,"Valor negativo","Conferir origem")))))</f>
        <v/>
      </c>
      <c r="K52" s="28" t="n"/>
    </row>
    <row r="53" ht="30" customHeight="1">
      <c r="A53" s="58" t="n"/>
      <c r="B53" s="52" t="n"/>
      <c r="C53" s="57" t="n"/>
      <c r="D53" s="57" t="n"/>
      <c r="E53" s="57" t="n"/>
      <c r="F53" s="57" t="n"/>
      <c r="G53" s="52" t="n"/>
      <c r="H53" s="64" t="n"/>
      <c r="I53" s="28" t="n"/>
      <c r="J53" s="41">
        <f>IF(COUNTA(A53:I53)=0,"",IF(NOT(ISNUMBER(A53)),"Falta data",IF(COUNTIFS($A$16:$A$76,A53)&gt;1,"Data repetida",IF(COUNT(B53:H53)&lt;7,"Faltam números",IF(MIN(B53:H53)&lt;0,"Valor negativo","Conferir origem")))))</f>
        <v/>
      </c>
      <c r="K53" s="28" t="n"/>
    </row>
    <row r="54" ht="30" customHeight="1">
      <c r="A54" s="58" t="n"/>
      <c r="B54" s="52" t="n"/>
      <c r="C54" s="57" t="n"/>
      <c r="D54" s="57" t="n"/>
      <c r="E54" s="57" t="n"/>
      <c r="F54" s="57" t="n"/>
      <c r="G54" s="52" t="n"/>
      <c r="H54" s="64" t="n"/>
      <c r="I54" s="28" t="n"/>
      <c r="J54" s="41">
        <f>IF(COUNTA(A54:I54)=0,"",IF(NOT(ISNUMBER(A54)),"Falta data",IF(COUNTIFS($A$16:$A$76,A54)&gt;1,"Data repetida",IF(COUNT(B54:H54)&lt;7,"Faltam números",IF(MIN(B54:H54)&lt;0,"Valor negativo","Conferir origem")))))</f>
        <v/>
      </c>
      <c r="K54" s="28" t="n"/>
    </row>
    <row r="55" ht="30" customHeight="1">
      <c r="A55" s="58" t="n"/>
      <c r="B55" s="52" t="n"/>
      <c r="C55" s="57" t="n"/>
      <c r="D55" s="57" t="n"/>
      <c r="E55" s="57" t="n"/>
      <c r="F55" s="57" t="n"/>
      <c r="G55" s="52" t="n"/>
      <c r="H55" s="64" t="n"/>
      <c r="I55" s="28" t="n"/>
      <c r="J55" s="41">
        <f>IF(COUNTA(A55:I55)=0,"",IF(NOT(ISNUMBER(A55)),"Falta data",IF(COUNTIFS($A$16:$A$76,A55)&gt;1,"Data repetida",IF(COUNT(B55:H55)&lt;7,"Faltam números",IF(MIN(B55:H55)&lt;0,"Valor negativo","Conferir origem")))))</f>
        <v/>
      </c>
      <c r="K55" s="28" t="n"/>
    </row>
    <row r="56" ht="30" customHeight="1">
      <c r="A56" s="58" t="n"/>
      <c r="B56" s="52" t="n"/>
      <c r="C56" s="57" t="n"/>
      <c r="D56" s="57" t="n"/>
      <c r="E56" s="57" t="n"/>
      <c r="F56" s="57" t="n"/>
      <c r="G56" s="52" t="n"/>
      <c r="H56" s="64" t="n"/>
      <c r="I56" s="28" t="n"/>
      <c r="J56" s="41">
        <f>IF(COUNTA(A56:I56)=0,"",IF(NOT(ISNUMBER(A56)),"Falta data",IF(COUNTIFS($A$16:$A$76,A56)&gt;1,"Data repetida",IF(COUNT(B56:H56)&lt;7,"Faltam números",IF(MIN(B56:H56)&lt;0,"Valor negativo","Conferir origem")))))</f>
        <v/>
      </c>
      <c r="K56" s="28" t="n"/>
    </row>
    <row r="57" ht="30" customHeight="1">
      <c r="A57" s="58" t="n"/>
      <c r="B57" s="52" t="n"/>
      <c r="C57" s="57" t="n"/>
      <c r="D57" s="57" t="n"/>
      <c r="E57" s="57" t="n"/>
      <c r="F57" s="57" t="n"/>
      <c r="G57" s="52" t="n"/>
      <c r="H57" s="64" t="n"/>
      <c r="I57" s="28" t="n"/>
      <c r="J57" s="41">
        <f>IF(COUNTA(A57:I57)=0,"",IF(NOT(ISNUMBER(A57)),"Falta data",IF(COUNTIFS($A$16:$A$76,A57)&gt;1,"Data repetida",IF(COUNT(B57:H57)&lt;7,"Faltam números",IF(MIN(B57:H57)&lt;0,"Valor negativo","Conferir origem")))))</f>
        <v/>
      </c>
      <c r="K57" s="28" t="n"/>
    </row>
    <row r="58" ht="30" customHeight="1">
      <c r="A58" s="58" t="n"/>
      <c r="B58" s="52" t="n"/>
      <c r="C58" s="57" t="n"/>
      <c r="D58" s="57" t="n"/>
      <c r="E58" s="57" t="n"/>
      <c r="F58" s="57" t="n"/>
      <c r="G58" s="52" t="n"/>
      <c r="H58" s="64" t="n"/>
      <c r="I58" s="28" t="n"/>
      <c r="J58" s="41">
        <f>IF(COUNTA(A58:I58)=0,"",IF(NOT(ISNUMBER(A58)),"Falta data",IF(COUNTIFS($A$16:$A$76,A58)&gt;1,"Data repetida",IF(COUNT(B58:H58)&lt;7,"Faltam números",IF(MIN(B58:H58)&lt;0,"Valor negativo","Conferir origem")))))</f>
        <v/>
      </c>
      <c r="K58" s="28" t="n"/>
    </row>
    <row r="59" ht="30" customHeight="1">
      <c r="A59" s="58" t="n"/>
      <c r="B59" s="52" t="n"/>
      <c r="C59" s="57" t="n"/>
      <c r="D59" s="57" t="n"/>
      <c r="E59" s="57" t="n"/>
      <c r="F59" s="57" t="n"/>
      <c r="G59" s="52" t="n"/>
      <c r="H59" s="64" t="n"/>
      <c r="I59" s="28" t="n"/>
      <c r="J59" s="41">
        <f>IF(COUNTA(A59:I59)=0,"",IF(NOT(ISNUMBER(A59)),"Falta data",IF(COUNTIFS($A$16:$A$76,A59)&gt;1,"Data repetida",IF(COUNT(B59:H59)&lt;7,"Faltam números",IF(MIN(B59:H59)&lt;0,"Valor negativo","Conferir origem")))))</f>
        <v/>
      </c>
      <c r="K59" s="28" t="n"/>
    </row>
    <row r="60" ht="30" customHeight="1">
      <c r="A60" s="58" t="n"/>
      <c r="B60" s="52" t="n"/>
      <c r="C60" s="57" t="n"/>
      <c r="D60" s="57" t="n"/>
      <c r="E60" s="57" t="n"/>
      <c r="F60" s="57" t="n"/>
      <c r="G60" s="52" t="n"/>
      <c r="H60" s="64" t="n"/>
      <c r="I60" s="28" t="n"/>
      <c r="J60" s="41">
        <f>IF(COUNTA(A60:I60)=0,"",IF(NOT(ISNUMBER(A60)),"Falta data",IF(COUNTIFS($A$16:$A$76,A60)&gt;1,"Data repetida",IF(COUNT(B60:H60)&lt;7,"Faltam números",IF(MIN(B60:H60)&lt;0,"Valor negativo","Conferir origem")))))</f>
        <v/>
      </c>
      <c r="K60" s="28" t="n"/>
    </row>
    <row r="61" ht="30" customHeight="1">
      <c r="A61" s="58" t="n"/>
      <c r="B61" s="52" t="n"/>
      <c r="C61" s="57" t="n"/>
      <c r="D61" s="57" t="n"/>
      <c r="E61" s="57" t="n"/>
      <c r="F61" s="57" t="n"/>
      <c r="G61" s="52" t="n"/>
      <c r="H61" s="64" t="n"/>
      <c r="I61" s="28" t="n"/>
      <c r="J61" s="41">
        <f>IF(COUNTA(A61:I61)=0,"",IF(NOT(ISNUMBER(A61)),"Falta data",IF(COUNTIFS($A$16:$A$76,A61)&gt;1,"Data repetida",IF(COUNT(B61:H61)&lt;7,"Faltam números",IF(MIN(B61:H61)&lt;0,"Valor negativo","Conferir origem")))))</f>
        <v/>
      </c>
      <c r="K61" s="28" t="n"/>
    </row>
    <row r="62" ht="30" customHeight="1">
      <c r="A62" s="58" t="n"/>
      <c r="B62" s="52" t="n"/>
      <c r="C62" s="57" t="n"/>
      <c r="D62" s="57" t="n"/>
      <c r="E62" s="57" t="n"/>
      <c r="F62" s="57" t="n"/>
      <c r="G62" s="52" t="n"/>
      <c r="H62" s="64" t="n"/>
      <c r="I62" s="28" t="n"/>
      <c r="J62" s="41">
        <f>IF(COUNTA(A62:I62)=0,"",IF(NOT(ISNUMBER(A62)),"Falta data",IF(COUNTIFS($A$16:$A$76,A62)&gt;1,"Data repetida",IF(COUNT(B62:H62)&lt;7,"Faltam números",IF(MIN(B62:H62)&lt;0,"Valor negativo","Conferir origem")))))</f>
        <v/>
      </c>
      <c r="K62" s="28" t="n"/>
    </row>
    <row r="63" ht="30" customHeight="1">
      <c r="A63" s="58" t="n"/>
      <c r="B63" s="52" t="n"/>
      <c r="C63" s="57" t="n"/>
      <c r="D63" s="57" t="n"/>
      <c r="E63" s="57" t="n"/>
      <c r="F63" s="57" t="n"/>
      <c r="G63" s="52" t="n"/>
      <c r="H63" s="64" t="n"/>
      <c r="I63" s="28" t="n"/>
      <c r="J63" s="41">
        <f>IF(COUNTA(A63:I63)=0,"",IF(NOT(ISNUMBER(A63)),"Falta data",IF(COUNTIFS($A$16:$A$76,A63)&gt;1,"Data repetida",IF(COUNT(B63:H63)&lt;7,"Faltam números",IF(MIN(B63:H63)&lt;0,"Valor negativo","Conferir origem")))))</f>
        <v/>
      </c>
      <c r="K63" s="28" t="n"/>
    </row>
    <row r="64" ht="30" customHeight="1">
      <c r="A64" s="58" t="n"/>
      <c r="B64" s="52" t="n"/>
      <c r="C64" s="57" t="n"/>
      <c r="D64" s="57" t="n"/>
      <c r="E64" s="57" t="n"/>
      <c r="F64" s="57" t="n"/>
      <c r="G64" s="52" t="n"/>
      <c r="H64" s="64" t="n"/>
      <c r="I64" s="28" t="n"/>
      <c r="J64" s="41">
        <f>IF(COUNTA(A64:I64)=0,"",IF(NOT(ISNUMBER(A64)),"Falta data",IF(COUNTIFS($A$16:$A$76,A64)&gt;1,"Data repetida",IF(COUNT(B64:H64)&lt;7,"Faltam números",IF(MIN(B64:H64)&lt;0,"Valor negativo","Conferir origem")))))</f>
        <v/>
      </c>
      <c r="K64" s="28" t="n"/>
    </row>
    <row r="65" ht="30" customHeight="1">
      <c r="A65" s="58" t="n"/>
      <c r="B65" s="52" t="n"/>
      <c r="C65" s="57" t="n"/>
      <c r="D65" s="57" t="n"/>
      <c r="E65" s="57" t="n"/>
      <c r="F65" s="57" t="n"/>
      <c r="G65" s="52" t="n"/>
      <c r="H65" s="64" t="n"/>
      <c r="I65" s="28" t="n"/>
      <c r="J65" s="41">
        <f>IF(COUNTA(A65:I65)=0,"",IF(NOT(ISNUMBER(A65)),"Falta data",IF(COUNTIFS($A$16:$A$76,A65)&gt;1,"Data repetida",IF(COUNT(B65:H65)&lt;7,"Faltam números",IF(MIN(B65:H65)&lt;0,"Valor negativo","Conferir origem")))))</f>
        <v/>
      </c>
      <c r="K65" s="28" t="n"/>
    </row>
    <row r="66" ht="30" customHeight="1">
      <c r="A66" s="58" t="n"/>
      <c r="B66" s="52" t="n"/>
      <c r="C66" s="57" t="n"/>
      <c r="D66" s="57" t="n"/>
      <c r="E66" s="57" t="n"/>
      <c r="F66" s="57" t="n"/>
      <c r="G66" s="52" t="n"/>
      <c r="H66" s="64" t="n"/>
      <c r="I66" s="28" t="n"/>
      <c r="J66" s="41">
        <f>IF(COUNTA(A66:I66)=0,"",IF(NOT(ISNUMBER(A66)),"Falta data",IF(COUNTIFS($A$16:$A$76,A66)&gt;1,"Data repetida",IF(COUNT(B66:H66)&lt;7,"Faltam números",IF(MIN(B66:H66)&lt;0,"Valor negativo","Conferir origem")))))</f>
        <v/>
      </c>
      <c r="K66" s="28" t="n"/>
    </row>
    <row r="67" ht="30" customHeight="1">
      <c r="A67" s="58" t="n"/>
      <c r="B67" s="52" t="n"/>
      <c r="C67" s="57" t="n"/>
      <c r="D67" s="57" t="n"/>
      <c r="E67" s="57" t="n"/>
      <c r="F67" s="57" t="n"/>
      <c r="G67" s="52" t="n"/>
      <c r="H67" s="64" t="n"/>
      <c r="I67" s="28" t="n"/>
      <c r="J67" s="41">
        <f>IF(COUNTA(A67:I67)=0,"",IF(NOT(ISNUMBER(A67)),"Falta data",IF(COUNTIFS($A$16:$A$76,A67)&gt;1,"Data repetida",IF(COUNT(B67:H67)&lt;7,"Faltam números",IF(MIN(B67:H67)&lt;0,"Valor negativo","Conferir origem")))))</f>
        <v/>
      </c>
      <c r="K67" s="28" t="n"/>
    </row>
    <row r="68" ht="30" customHeight="1">
      <c r="A68" s="58" t="n"/>
      <c r="B68" s="52" t="n"/>
      <c r="C68" s="57" t="n"/>
      <c r="D68" s="57" t="n"/>
      <c r="E68" s="57" t="n"/>
      <c r="F68" s="57" t="n"/>
      <c r="G68" s="52" t="n"/>
      <c r="H68" s="64" t="n"/>
      <c r="I68" s="28" t="n"/>
      <c r="J68" s="41">
        <f>IF(COUNTA(A68:I68)=0,"",IF(NOT(ISNUMBER(A68)),"Falta data",IF(COUNTIFS($A$16:$A$76,A68)&gt;1,"Data repetida",IF(COUNT(B68:H68)&lt;7,"Faltam números",IF(MIN(B68:H68)&lt;0,"Valor negativo","Conferir origem")))))</f>
        <v/>
      </c>
      <c r="K68" s="28" t="n"/>
    </row>
    <row r="69" ht="30" customHeight="1">
      <c r="A69" s="58" t="n"/>
      <c r="B69" s="52" t="n"/>
      <c r="C69" s="57" t="n"/>
      <c r="D69" s="57" t="n"/>
      <c r="E69" s="57" t="n"/>
      <c r="F69" s="57" t="n"/>
      <c r="G69" s="52" t="n"/>
      <c r="H69" s="64" t="n"/>
      <c r="I69" s="28" t="n"/>
      <c r="J69" s="41">
        <f>IF(COUNTA(A69:I69)=0,"",IF(NOT(ISNUMBER(A69)),"Falta data",IF(COUNTIFS($A$16:$A$76,A69)&gt;1,"Data repetida",IF(COUNT(B69:H69)&lt;7,"Faltam números",IF(MIN(B69:H69)&lt;0,"Valor negativo","Conferir origem")))))</f>
        <v/>
      </c>
      <c r="K69" s="28" t="n"/>
    </row>
    <row r="70" ht="30" customHeight="1">
      <c r="A70" s="58" t="n"/>
      <c r="B70" s="52" t="n"/>
      <c r="C70" s="57" t="n"/>
      <c r="D70" s="57" t="n"/>
      <c r="E70" s="57" t="n"/>
      <c r="F70" s="57" t="n"/>
      <c r="G70" s="52" t="n"/>
      <c r="H70" s="64" t="n"/>
      <c r="I70" s="28" t="n"/>
      <c r="J70" s="41">
        <f>IF(COUNTA(A70:I70)=0,"",IF(NOT(ISNUMBER(A70)),"Falta data",IF(COUNTIFS($A$16:$A$76,A70)&gt;1,"Data repetida",IF(COUNT(B70:H70)&lt;7,"Faltam números",IF(MIN(B70:H70)&lt;0,"Valor negativo","Conferir origem")))))</f>
        <v/>
      </c>
      <c r="K70" s="28" t="n"/>
    </row>
    <row r="71" ht="30" customHeight="1">
      <c r="A71" s="58" t="n"/>
      <c r="B71" s="52" t="n"/>
      <c r="C71" s="57" t="n"/>
      <c r="D71" s="57" t="n"/>
      <c r="E71" s="57" t="n"/>
      <c r="F71" s="57" t="n"/>
      <c r="G71" s="52" t="n"/>
      <c r="H71" s="64" t="n"/>
      <c r="I71" s="28" t="n"/>
      <c r="J71" s="41">
        <f>IF(COUNTA(A71:I71)=0,"",IF(NOT(ISNUMBER(A71)),"Falta data",IF(COUNTIFS($A$16:$A$76,A71)&gt;1,"Data repetida",IF(COUNT(B71:H71)&lt;7,"Faltam números",IF(MIN(B71:H71)&lt;0,"Valor negativo","Conferir origem")))))</f>
        <v/>
      </c>
      <c r="K71" s="28" t="n"/>
    </row>
    <row r="72" ht="30" customHeight="1">
      <c r="A72" s="58" t="n"/>
      <c r="B72" s="52" t="n"/>
      <c r="C72" s="57" t="n"/>
      <c r="D72" s="57" t="n"/>
      <c r="E72" s="57" t="n"/>
      <c r="F72" s="57" t="n"/>
      <c r="G72" s="52" t="n"/>
      <c r="H72" s="64" t="n"/>
      <c r="I72" s="28" t="n"/>
      <c r="J72" s="41">
        <f>IF(COUNTA(A72:I72)=0,"",IF(NOT(ISNUMBER(A72)),"Falta data",IF(COUNTIFS($A$16:$A$76,A72)&gt;1,"Data repetida",IF(COUNT(B72:H72)&lt;7,"Faltam números",IF(MIN(B72:H72)&lt;0,"Valor negativo","Conferir origem")))))</f>
        <v/>
      </c>
      <c r="K72" s="28" t="n"/>
    </row>
    <row r="73" ht="30" customHeight="1">
      <c r="A73" s="58" t="n"/>
      <c r="B73" s="52" t="n"/>
      <c r="C73" s="57" t="n"/>
      <c r="D73" s="57" t="n"/>
      <c r="E73" s="57" t="n"/>
      <c r="F73" s="57" t="n"/>
      <c r="G73" s="52" t="n"/>
      <c r="H73" s="64" t="n"/>
      <c r="I73" s="28" t="n"/>
      <c r="J73" s="41">
        <f>IF(COUNTA(A73:I73)=0,"",IF(NOT(ISNUMBER(A73)),"Falta data",IF(COUNTIFS($A$16:$A$76,A73)&gt;1,"Data repetida",IF(COUNT(B73:H73)&lt;7,"Faltam números",IF(MIN(B73:H73)&lt;0,"Valor negativo","Conferir origem")))))</f>
        <v/>
      </c>
      <c r="K73" s="28" t="n"/>
    </row>
    <row r="74" ht="30" customHeight="1">
      <c r="A74" s="58" t="n"/>
      <c r="B74" s="52" t="n"/>
      <c r="C74" s="57" t="n"/>
      <c r="D74" s="57" t="n"/>
      <c r="E74" s="57" t="n"/>
      <c r="F74" s="57" t="n"/>
      <c r="G74" s="52" t="n"/>
      <c r="H74" s="64" t="n"/>
      <c r="I74" s="28" t="n"/>
      <c r="J74" s="41">
        <f>IF(COUNTA(A74:I74)=0,"",IF(NOT(ISNUMBER(A74)),"Falta data",IF(COUNTIFS($A$16:$A$76,A74)&gt;1,"Data repetida",IF(COUNT(B74:H74)&lt;7,"Faltam números",IF(MIN(B74:H74)&lt;0,"Valor negativo","Conferir origem")))))</f>
        <v/>
      </c>
      <c r="K74" s="28" t="n"/>
    </row>
    <row r="75" ht="30" customHeight="1">
      <c r="A75" s="58" t="n"/>
      <c r="B75" s="52" t="n"/>
      <c r="C75" s="57" t="n"/>
      <c r="D75" s="57" t="n"/>
      <c r="E75" s="57" t="n"/>
      <c r="F75" s="57" t="n"/>
      <c r="G75" s="52" t="n"/>
      <c r="H75" s="64" t="n"/>
      <c r="I75" s="28" t="n"/>
      <c r="J75" s="41">
        <f>IF(COUNTA(A75:I75)=0,"",IF(NOT(ISNUMBER(A75)),"Falta data",IF(COUNTIFS($A$16:$A$76,A75)&gt;1,"Data repetida",IF(COUNT(B75:H75)&lt;7,"Faltam números",IF(MIN(B75:H75)&lt;0,"Valor negativo","Conferir origem")))))</f>
        <v/>
      </c>
      <c r="K75" s="28" t="n"/>
    </row>
    <row r="76" ht="30" customHeight="1">
      <c r="A76" s="58" t="n"/>
      <c r="B76" s="52" t="n"/>
      <c r="C76" s="57" t="n"/>
      <c r="D76" s="57" t="n"/>
      <c r="E76" s="57" t="n"/>
      <c r="F76" s="57" t="n"/>
      <c r="G76" s="52" t="n"/>
      <c r="H76" s="64" t="n"/>
      <c r="I76" s="28" t="n"/>
      <c r="J76" s="41">
        <f>IF(COUNTA(A76:I76)=0,"",IF(NOT(ISNUMBER(A76)),"Falta data",IF(COUNTIFS($A$16:$A$76,A76)&gt;1,"Data repetida",IF(COUNT(B76:H76)&lt;7,"Faltam números",IF(MIN(B76:H76)&lt;0,"Valor negativo","Conferir origem")))))</f>
        <v/>
      </c>
      <c r="K76" s="28" t="n"/>
    </row>
    <row r="77" ht="2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</row>
    <row r="78" ht="28" customHeight="1">
      <c r="A78" s="19" t="inlineStr">
        <is>
          <t>Definições de medição</t>
        </is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</row>
    <row r="79" ht="2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</row>
    <row r="80" ht="24" customHeight="1">
      <c r="A80" s="6" t="inlineStr">
        <is>
          <t>Leads: conte uma pessoa/empresa nova uma vez no período, com chave estável no CRM. Exclua testes, spam e duplicatas antes de lançar E.</t>
        </is>
      </c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</row>
    <row r="81" ht="24" customHeight="1">
      <c r="A81" s="6" t="inlineStr">
        <is>
          <t>Clientes: conte compradores novos identificados no CRM. Pedidos repetidos do mesmo cliente não são novos clientes.</t>
        </is>
      </c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</row>
    <row r="82" ht="24" customHeight="1">
      <c r="A82" s="6" t="inlineStr">
        <is>
          <t>Outros custos: agência, criação, ferramentas e esforço de marketing/vendas atribuíveis à aquisição. Faça o rateio sem duplicar custos de mídia.</t>
        </is>
      </c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</row>
    <row r="83" ht="24" customHeight="1">
      <c r="A83" s="6" t="inlineStr">
        <is>
          <t>CPL usa somente mídia. CAC total inclui mídia + outros custos atribuíveis e usa novos clientes da mesma base de medição.</t>
        </is>
      </c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</row>
    <row r="84" ht="24" customHeight="1">
      <c r="A84" s="6" t="inlineStr">
        <is>
          <t>Base inicial: data do evento, no período. Vendas podem vir de leads anteriores; este CAC não é automaticamente o CAC de uma coorte.</t>
        </is>
      </c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</row>
    <row r="85" ht="24" customHeight="1">
      <c r="A85" s="6" t="inlineStr">
        <is>
          <t>Conversões em atraso: registre data do lead e da venda no CRM; reconcilie após a janela escolhida e anote revisões na coluna K.</t>
        </is>
      </c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</row>
    <row r="86" ht="24" customHeight="1">
      <c r="A86" s="6" t="inlineStr">
        <is>
          <t>Para análise por coorte, consolide custos e clientes da mesma coorte no CRM e identifique a janela em B5. Não misture as duas bases.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</row>
    <row r="87" ht="24" customHeight="1">
      <c r="A87" s="6" t="inlineStr">
        <is>
          <t>Origem real: registre plataforma, relatório/exportação, data de extração e responsável em I. A data da análise não substitui a data do extrato.</t>
        </is>
      </c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</row>
    <row r="88" ht="24" customHeight="1">
      <c r="A88" s="6" t="inlineStr">
        <is>
          <t>Capacidade preparada: linhas 16 a 76 (61 dias). Para outro mês, salve uma cópia e substitua apenas as entradas amarelas.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</row>
    <row r="89" ht="2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</row>
    <row r="90" ht="2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</row>
  </sheetData>
  <conditionalFormatting sqref="J16:J76">
    <cfRule type="containsText" priority="1" operator="containsText" dxfId="0" text="Falta"/>
    <cfRule type="containsText" priority="2" operator="containsText" dxfId="0" text="repetida"/>
    <cfRule type="containsText" priority="3" operator="containsText" dxfId="0" text="negativo"/>
  </conditionalFormatting>
  <dataValidations count="4">
    <dataValidation sqref="B16:B76" showDropDown="0" showInputMessage="0" showErrorMessage="0" allowBlank="0" type="decimal" operator="between">
      <formula1>0</formula1>
      <formula2>10000000000</formula2>
    </dataValidation>
    <dataValidation sqref="C16:F76" showDropDown="0" showInputMessage="0" showErrorMessage="0" allowBlank="0" type="whole" operator="between">
      <formula1>0</formula1>
      <formula2>10000000000</formula2>
    </dataValidation>
    <dataValidation sqref="G16:G76" showDropDown="0" showInputMessage="0" showErrorMessage="0" allowBlank="0" type="decimal" operator="between">
      <formula1>0</formula1>
      <formula2>10000000000</formula2>
    </dataValidation>
    <dataValidation sqref="H16:H76" showDropDown="0" showInputMessage="0" showErrorMessage="0" allowBlank="0" type="whole" operator="between">
      <formula1>0</formula1>
      <formula2>10000000000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pane ySplit="7" topLeftCell="A8" activePane="bottomLeft" state="frozen"/>
      <selection activeCell="A1" sqref="A1"/>
    </sheetView>
  </sheetViews>
  <sheetFormatPr baseColWidth="8" defaultRowHeight="15"/>
  <cols>
    <col width="22" customWidth="1" min="1" max="1"/>
    <col width="22" customWidth="1" min="2" max="2"/>
    <col width="44" customWidth="1" min="3" max="3"/>
    <col width="27" customWidth="1" min="4" max="4"/>
    <col width="19" customWidth="1" min="5" max="5"/>
    <col width="24" customWidth="1" min="6" max="6"/>
    <col width="26" customWidth="1" min="7" max="7"/>
    <col width="44" customWidth="1" min="8" max="8"/>
  </cols>
  <sheetData>
    <row r="1" ht="24" customHeight="1">
      <c r="A1" s="2" t="n"/>
      <c r="B1" s="2" t="n"/>
      <c r="C1" s="2" t="n"/>
      <c r="D1" s="2" t="n"/>
      <c r="E1" s="2" t="n"/>
      <c r="F1" s="2" t="n"/>
      <c r="G1" s="2" t="n"/>
      <c r="H1" s="2" t="n"/>
    </row>
    <row r="2" ht="24" customHeight="1">
      <c r="A2" s="3" t="inlineStr">
        <is>
          <t>Rotina semanal e maturidade</t>
        </is>
      </c>
      <c r="B2" s="3" t="n"/>
      <c r="C2" s="3" t="n"/>
      <c r="D2" s="3" t="n"/>
      <c r="E2" s="3" t="n"/>
      <c r="F2" s="3" t="n"/>
      <c r="G2" s="3" t="n"/>
      <c r="H2" s="3" t="n"/>
    </row>
    <row r="3" ht="24" customHeight="1">
      <c r="A3" s="5" t="inlineStr">
        <is>
          <t>SIMULAÇÃO DIDÁTICA, NÃO BENCHMARK</t>
        </is>
      </c>
      <c r="B3" s="5" t="n"/>
      <c r="C3" s="5" t="n"/>
      <c r="D3" s="5" t="n"/>
      <c r="E3" s="5" t="n"/>
      <c r="F3" s="5" t="n"/>
      <c r="G3" s="5" t="n"/>
      <c r="H3" s="5" t="n"/>
    </row>
    <row r="4" ht="2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4" customHeight="1">
      <c r="A5" s="6" t="inlineStr">
        <is>
          <t>30 minutos por semana: 10 LER os números, 10 ENTENDER o gargalo, 10 DECIDIR uma ação com dono e prazo.</t>
        </is>
      </c>
      <c r="B5" s="2" t="n"/>
      <c r="C5" s="2" t="n"/>
      <c r="D5" s="2" t="n"/>
      <c r="E5" s="2" t="n"/>
      <c r="F5" s="2" t="n"/>
      <c r="G5" s="2" t="n"/>
      <c r="H5" s="2" t="n"/>
    </row>
    <row r="6" ht="2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36" customHeight="1">
      <c r="A7" s="11" t="inlineStr">
        <is>
          <t>Semana de</t>
        </is>
      </c>
      <c r="B7" s="11" t="inlineStr">
        <is>
          <t>Pilar</t>
        </is>
      </c>
      <c r="C7" s="11" t="inlineStr">
        <is>
          <t>Ação / hipótese</t>
        </is>
      </c>
      <c r="D7" s="11" t="inlineStr">
        <is>
          <t>Medida de sucesso</t>
        </is>
      </c>
      <c r="E7" s="11" t="inlineStr">
        <is>
          <t>Responsável</t>
        </is>
      </c>
      <c r="F7" s="11" t="inlineStr">
        <is>
          <t>Prazo</t>
        </is>
      </c>
      <c r="G7" s="11" t="inlineStr">
        <is>
          <t>Status</t>
        </is>
      </c>
      <c r="H7" s="11" t="inlineStr">
        <is>
          <t>Evidência / resultado</t>
        </is>
      </c>
    </row>
    <row r="8" ht="42" customHeight="1">
      <c r="A8" s="65" t="n">
        <v>46279</v>
      </c>
      <c r="B8" s="21" t="inlineStr">
        <is>
          <t>Oferta</t>
        </is>
      </c>
      <c r="C8" s="28" t="inlineStr">
        <is>
          <t>Explicitar o escopo do orçamento na página</t>
        </is>
      </c>
      <c r="D8" s="28" t="inlineStr">
        <is>
          <t>Objeções registradas</t>
        </is>
      </c>
      <c r="E8" s="21" t="inlineStr">
        <is>
          <t>Definir</t>
        </is>
      </c>
      <c r="F8" s="65" t="n">
        <v>46283</v>
      </c>
      <c r="G8" s="21" t="inlineStr">
        <is>
          <t>A fazer</t>
        </is>
      </c>
      <c r="H8" s="28" t="inlineStr">
        <is>
          <t>Exemplo de ação; preencher após executar</t>
        </is>
      </c>
    </row>
    <row r="9" ht="42" customHeight="1">
      <c r="A9" s="65" t="n">
        <v>46279</v>
      </c>
      <c r="B9" s="21" t="inlineStr">
        <is>
          <t>Rastreamento</t>
        </is>
      </c>
      <c r="C9" s="28" t="inlineStr">
        <is>
          <t>Testar o formulário até a entrada no CRM</t>
        </is>
      </c>
      <c r="D9" s="28" t="inlineStr">
        <is>
          <t>Lead teste conciliado</t>
        </is>
      </c>
      <c r="E9" s="21" t="inlineStr">
        <is>
          <t>Definir</t>
        </is>
      </c>
      <c r="F9" s="65" t="n">
        <v>46283</v>
      </c>
      <c r="G9" s="21" t="inlineStr">
        <is>
          <t>A fazer</t>
        </is>
      </c>
      <c r="H9" s="28" t="inlineStr">
        <is>
          <t>Excluir o teste do Diário</t>
        </is>
      </c>
    </row>
    <row r="10" ht="42" customHeight="1">
      <c r="A10" s="65" t="n">
        <v>46279</v>
      </c>
      <c r="B10" s="21" t="inlineStr">
        <is>
          <t>Dados</t>
        </is>
      </c>
      <c r="C10" s="28" t="inlineStr">
        <is>
          <t>Deduplicar leads e confirmar novos clientes</t>
        </is>
      </c>
      <c r="D10" s="28" t="inlineStr">
        <is>
          <t>Totais conciliados</t>
        </is>
      </c>
      <c r="E10" s="21" t="inlineStr">
        <is>
          <t>Definir</t>
        </is>
      </c>
      <c r="F10" s="65" t="n">
        <v>46283</v>
      </c>
      <c r="G10" s="21" t="inlineStr">
        <is>
          <t>A fazer</t>
        </is>
      </c>
      <c r="H10" s="28" t="inlineStr">
        <is>
          <t>Usar uma chave estável no CRM</t>
        </is>
      </c>
    </row>
    <row r="11" ht="42" customHeight="1">
      <c r="A11" s="65" t="n"/>
      <c r="B11" s="21" t="n"/>
      <c r="C11" s="28" t="n"/>
      <c r="D11" s="28" t="n"/>
      <c r="E11" s="21" t="n"/>
      <c r="F11" s="65" t="n"/>
      <c r="G11" s="21" t="n"/>
      <c r="H11" s="28" t="n"/>
    </row>
    <row r="12" ht="42" customHeight="1">
      <c r="A12" s="65" t="n"/>
      <c r="B12" s="21" t="n"/>
      <c r="C12" s="28" t="n"/>
      <c r="D12" s="28" t="n"/>
      <c r="E12" s="21" t="n"/>
      <c r="F12" s="65" t="n"/>
      <c r="G12" s="21" t="n"/>
      <c r="H12" s="28" t="n"/>
    </row>
    <row r="13" ht="42" customHeight="1">
      <c r="A13" s="65" t="n"/>
      <c r="B13" s="21" t="n"/>
      <c r="C13" s="28" t="n"/>
      <c r="D13" s="28" t="n"/>
      <c r="E13" s="21" t="n"/>
      <c r="F13" s="65" t="n"/>
      <c r="G13" s="21" t="n"/>
      <c r="H13" s="28" t="n"/>
    </row>
    <row r="14" ht="42" customHeight="1">
      <c r="A14" s="65" t="n"/>
      <c r="B14" s="21" t="n"/>
      <c r="C14" s="28" t="n"/>
      <c r="D14" s="28" t="n"/>
      <c r="E14" s="21" t="n"/>
      <c r="F14" s="65" t="n"/>
      <c r="G14" s="21" t="n"/>
      <c r="H14" s="28" t="n"/>
    </row>
    <row r="15" ht="42" customHeight="1">
      <c r="A15" s="65" t="n"/>
      <c r="B15" s="21" t="n"/>
      <c r="C15" s="28" t="n"/>
      <c r="D15" s="28" t="n"/>
      <c r="E15" s="21" t="n"/>
      <c r="F15" s="65" t="n"/>
      <c r="G15" s="21" t="n"/>
      <c r="H15" s="28" t="n"/>
    </row>
    <row r="16" ht="42" customHeight="1">
      <c r="A16" s="65" t="n"/>
      <c r="B16" s="21" t="n"/>
      <c r="C16" s="28" t="n"/>
      <c r="D16" s="28" t="n"/>
      <c r="E16" s="21" t="n"/>
      <c r="F16" s="65" t="n"/>
      <c r="G16" s="21" t="n"/>
      <c r="H16" s="28" t="n"/>
    </row>
    <row r="17" ht="42" customHeight="1">
      <c r="A17" s="65" t="n"/>
      <c r="B17" s="21" t="n"/>
      <c r="C17" s="28" t="n"/>
      <c r="D17" s="28" t="n"/>
      <c r="E17" s="21" t="n"/>
      <c r="F17" s="65" t="n"/>
      <c r="G17" s="21" t="n"/>
      <c r="H17" s="28" t="n"/>
    </row>
    <row r="18" ht="42" customHeight="1">
      <c r="A18" s="65" t="n"/>
      <c r="B18" s="21" t="n"/>
      <c r="C18" s="28" t="n"/>
      <c r="D18" s="28" t="n"/>
      <c r="E18" s="21" t="n"/>
      <c r="F18" s="65" t="n"/>
      <c r="G18" s="21" t="n"/>
      <c r="H18" s="28" t="n"/>
    </row>
    <row r="19" ht="42" customHeight="1">
      <c r="A19" s="65" t="n"/>
      <c r="B19" s="21" t="n"/>
      <c r="C19" s="28" t="n"/>
      <c r="D19" s="28" t="n"/>
      <c r="E19" s="21" t="n"/>
      <c r="F19" s="65" t="n"/>
      <c r="G19" s="21" t="n"/>
      <c r="H19" s="28" t="n"/>
    </row>
    <row r="20" ht="42" customHeight="1">
      <c r="A20" s="65" t="n"/>
      <c r="B20" s="21" t="n"/>
      <c r="C20" s="28" t="n"/>
      <c r="D20" s="28" t="n"/>
      <c r="E20" s="21" t="n"/>
      <c r="F20" s="65" t="n"/>
      <c r="G20" s="21" t="n"/>
      <c r="H20" s="28" t="n"/>
    </row>
    <row r="21" ht="42" customHeight="1">
      <c r="A21" s="65" t="n"/>
      <c r="B21" s="21" t="n"/>
      <c r="C21" s="28" t="n"/>
      <c r="D21" s="28" t="n"/>
      <c r="E21" s="21" t="n"/>
      <c r="F21" s="65" t="n"/>
      <c r="G21" s="21" t="n"/>
      <c r="H21" s="28" t="n"/>
    </row>
    <row r="22" ht="42" customHeight="1">
      <c r="A22" s="65" t="n"/>
      <c r="B22" s="21" t="n"/>
      <c r="C22" s="28" t="n"/>
      <c r="D22" s="28" t="n"/>
      <c r="E22" s="21" t="n"/>
      <c r="F22" s="65" t="n"/>
      <c r="G22" s="21" t="n"/>
      <c r="H22" s="28" t="n"/>
    </row>
    <row r="23" ht="42" customHeight="1">
      <c r="A23" s="65" t="n"/>
      <c r="B23" s="21" t="n"/>
      <c r="C23" s="28" t="n"/>
      <c r="D23" s="28" t="n"/>
      <c r="E23" s="21" t="n"/>
      <c r="F23" s="65" t="n"/>
      <c r="G23" s="21" t="n"/>
      <c r="H23" s="28" t="n"/>
    </row>
    <row r="24" ht="42" customHeight="1">
      <c r="A24" s="65" t="n"/>
      <c r="B24" s="21" t="n"/>
      <c r="C24" s="28" t="n"/>
      <c r="D24" s="28" t="n"/>
      <c r="E24" s="21" t="n"/>
      <c r="F24" s="65" t="n"/>
      <c r="G24" s="21" t="n"/>
      <c r="H24" s="28" t="n"/>
    </row>
    <row r="25" ht="2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24" customHeight="1">
      <c r="A26" s="6" t="inlineStr">
        <is>
          <t>Concluir exige preencher evidência/resultado. Mude uma coisa por vez quando quiser atribuir uma mudança ao teste.</t>
        </is>
      </c>
      <c r="B26" s="2" t="n"/>
      <c r="C26" s="2" t="n"/>
      <c r="D26" s="2" t="n"/>
      <c r="E26" s="2" t="n"/>
      <c r="F26" s="2" t="n"/>
      <c r="G26" s="2" t="n"/>
      <c r="H26" s="2" t="n"/>
    </row>
    <row r="27" ht="2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28" customHeight="1">
      <c r="A28" s="19" t="inlineStr">
        <is>
          <t>Maturidade. Método autoral do kit, proposto para a palestra.</t>
        </is>
      </c>
      <c r="B28" s="19" t="n"/>
      <c r="C28" s="19" t="n"/>
      <c r="D28" s="19" t="n"/>
      <c r="E28" s="19" t="n"/>
      <c r="F28" s="19" t="n"/>
      <c r="G28" s="19" t="n"/>
      <c r="H28" s="19" t="n"/>
    </row>
    <row r="29" ht="24" customHeight="1">
      <c r="A29" s="6" t="inlineStr">
        <is>
          <t>0 = ausente. 1 = parcial. 2 = rotina evidenciada. Registre nota e evidência por pilar. Sem nota, o total fica n.a.</t>
        </is>
      </c>
      <c r="B29" s="2" t="n"/>
      <c r="C29" s="2" t="n"/>
      <c r="D29" s="2" t="n"/>
      <c r="E29" s="2" t="n"/>
      <c r="F29" s="2" t="n"/>
      <c r="G29" s="2" t="n"/>
      <c r="H29" s="2" t="n"/>
    </row>
    <row r="30" ht="2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36" customHeight="1">
      <c r="A31" s="11" t="inlineStr">
        <is>
          <t>Pilar</t>
        </is>
      </c>
      <c r="B31" s="11" t="inlineStr">
        <is>
          <t>Nota (0–2)</t>
        </is>
      </c>
      <c r="C31" s="11" t="inlineStr">
        <is>
          <t>O que observar</t>
        </is>
      </c>
      <c r="D31" s="11" t="inlineStr">
        <is>
          <t>0 = ausente</t>
        </is>
      </c>
      <c r="E31" s="11" t="inlineStr">
        <is>
          <t>1 = parcial</t>
        </is>
      </c>
      <c r="F31" s="11" t="inlineStr">
        <is>
          <t>2 = rotina evidenciada</t>
        </is>
      </c>
      <c r="G31" s="11" t="inlineStr">
        <is>
          <t>Próximo passo</t>
        </is>
      </c>
      <c r="H31" s="11" t="inlineStr">
        <is>
          <t>Evidência / data</t>
        </is>
      </c>
    </row>
    <row r="32" ht="46" customHeight="1">
      <c r="A32" s="2" t="inlineStr">
        <is>
          <t>Oferta</t>
        </is>
      </c>
      <c r="B32" s="44" t="n">
        <v>1</v>
      </c>
      <c r="C32" s="27" t="inlineStr">
        <is>
          <t>Público, problema, promessa e escopo claros</t>
        </is>
      </c>
      <c r="D32" s="27" t="inlineStr">
        <is>
          <t>Sem definição</t>
        </is>
      </c>
      <c r="E32" s="27" t="inlineStr">
        <is>
          <t>Definição incompleta</t>
        </is>
      </c>
      <c r="F32" s="27" t="inlineStr">
        <is>
          <t>Oferta usada e revisada com dados</t>
        </is>
      </c>
      <c r="G32" s="28" t="inlineStr">
        <is>
          <t>Revisar escopo</t>
        </is>
      </c>
      <c r="H32" s="28" t="inlineStr">
        <is>
          <t>SIMULAÇÃO: rascunho da oferta</t>
        </is>
      </c>
    </row>
    <row r="33" ht="46" customHeight="1">
      <c r="A33" s="2" t="inlineStr">
        <is>
          <t>Aquisição</t>
        </is>
      </c>
      <c r="B33" s="44" t="n">
        <v>1</v>
      </c>
      <c r="C33" s="27" t="inlineStr">
        <is>
          <t>Canal e intenção alinhados à oferta</t>
        </is>
      </c>
      <c r="D33" s="27" t="inlineStr">
        <is>
          <t>Sem plano</t>
        </is>
      </c>
      <c r="E33" s="27" t="inlineStr">
        <is>
          <t>Campanha sem revisão</t>
        </is>
      </c>
      <c r="F33" s="27" t="inlineStr">
        <is>
          <t>Termos e leads revistos na rotina</t>
        </is>
      </c>
      <c r="G33" s="28" t="inlineStr">
        <is>
          <t>Revisar termos</t>
        </is>
      </c>
      <c r="H33" s="28" t="inlineStr">
        <is>
          <t>SIMULAÇÃO: termos iniciais</t>
        </is>
      </c>
    </row>
    <row r="34" ht="46" customHeight="1">
      <c r="A34" s="2" t="inlineStr">
        <is>
          <t>Caminho</t>
        </is>
      </c>
      <c r="B34" s="44" t="n">
        <v>1</v>
      </c>
      <c r="C34" s="27" t="inlineStr">
        <is>
          <t>Página, contato e atendimento funcionando</t>
        </is>
      </c>
      <c r="D34" s="27" t="inlineStr">
        <is>
          <t>Caminho quebrado</t>
        </is>
      </c>
      <c r="E34" s="27" t="inlineStr">
        <is>
          <t>Funciona sem teste completo</t>
        </is>
      </c>
      <c r="F34" s="27" t="inlineStr">
        <is>
          <t>Jornada testada e responsável definido</t>
        </is>
      </c>
      <c r="G34" s="28" t="inlineStr">
        <is>
          <t>Testar no celular</t>
        </is>
      </c>
      <c r="H34" s="28" t="inlineStr">
        <is>
          <t>SIMULAÇÃO: página ainda não testada</t>
        </is>
      </c>
    </row>
    <row r="35" ht="46" customHeight="1">
      <c r="A35" s="2" t="inlineStr">
        <is>
          <t>Rastreamento</t>
        </is>
      </c>
      <c r="B35" s="44" t="n">
        <v>0</v>
      </c>
      <c r="C35" s="27" t="inlineStr">
        <is>
          <t>Eventos e origem do contato conferidos</t>
        </is>
      </c>
      <c r="D35" s="27" t="inlineStr">
        <is>
          <t>Não mede</t>
        </is>
      </c>
      <c r="E35" s="27" t="inlineStr">
        <is>
          <t>Mede parcialmente</t>
        </is>
      </c>
      <c r="F35" s="27" t="inlineStr">
        <is>
          <t>Teste conciliado com o CRM</t>
        </is>
      </c>
      <c r="G35" s="28" t="inlineStr">
        <is>
          <t>Testar conversão</t>
        </is>
      </c>
      <c r="H35" s="28" t="inlineStr">
        <is>
          <t>SIMULAÇÃO: sem evidência de rastreio</t>
        </is>
      </c>
    </row>
    <row r="36" ht="46" customHeight="1">
      <c r="A36" s="2" t="inlineStr">
        <is>
          <t>Dados</t>
        </is>
      </c>
      <c r="B36" s="44" t="n">
        <v>1</v>
      </c>
      <c r="C36" s="27" t="inlineStr">
        <is>
          <t>Leads válidos e novos clientes conciliados</t>
        </is>
      </c>
      <c r="D36" s="27" t="inlineStr">
        <is>
          <t>Sem base</t>
        </is>
      </c>
      <c r="E36" s="27" t="inlineStr">
        <is>
          <t>Base com lacunas</t>
        </is>
      </c>
      <c r="F36" s="27" t="inlineStr">
        <is>
          <t>Deduplicação e fechamento conciliados</t>
        </is>
      </c>
      <c r="G36" s="28" t="inlineStr">
        <is>
          <t>Validar CRM</t>
        </is>
      </c>
      <c r="H36" s="28" t="inlineStr">
        <is>
          <t>SIMULAÇÃO: planilha em preparo</t>
        </is>
      </c>
    </row>
    <row r="37" ht="46" customHeight="1">
      <c r="A37" s="2" t="inlineStr">
        <is>
          <t>Ritmo</t>
        </is>
      </c>
      <c r="B37" s="44" t="n">
        <v>0</v>
      </c>
      <c r="C37" s="27" t="inlineStr">
        <is>
          <t>Revisão, dono, prazo e aprendizado</t>
        </is>
      </c>
      <c r="D37" s="27" t="inlineStr">
        <is>
          <t>Sem ritual</t>
        </is>
      </c>
      <c r="E37" s="27" t="inlineStr">
        <is>
          <t>Revisão esporádica</t>
        </is>
      </c>
      <c r="F37" s="27" t="inlineStr">
        <is>
          <t>Ritual recorrente com registro</t>
        </is>
      </c>
      <c r="G37" s="28" t="inlineStr">
        <is>
          <t>Agendar revisão</t>
        </is>
      </c>
      <c r="H37" s="28" t="inlineStr">
        <is>
          <t>SIMULAÇÃO: sem histórico de reunião</t>
        </is>
      </c>
    </row>
    <row r="38" ht="2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32" customHeight="1">
      <c r="A39" s="19" t="inlineStr">
        <is>
          <t>Total (0–12)</t>
        </is>
      </c>
      <c r="B39" s="45">
        <f>IF(COUNT(B32:B37)&lt;6,"n.a.",IF(SUM(COUNTIFS(B32:B37,0),COUNTIFS(B32:B37,1),COUNTIFS(B32:B37,2))&lt;&gt;6,"n.a.",SUM(B32:B37)))</f>
        <v/>
      </c>
      <c r="C39" s="45" t="inlineStr">
        <is>
          <t>Faixa</t>
        </is>
      </c>
      <c r="D39" s="19">
        <f>IF(NOT(ISNUMBER(B39)),"Preencher/revisar notas",IF(B39&lt;=3,"Fundação",IF(B39&lt;=6,"Organização",IF(B39&lt;=9,"Operação","Evolução"))))</f>
        <v/>
      </c>
      <c r="E39" s="2" t="n"/>
      <c r="F39" s="2" t="n"/>
      <c r="G39" s="2" t="n"/>
      <c r="H39" s="2" t="n"/>
    </row>
    <row r="40" ht="2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24" customHeight="1">
      <c r="A41" s="6" t="inlineStr">
        <is>
          <t>Faixas autorais: 0–3 Fundação. 4–6 Organização. 7–9 Operação. 10–12 Evolução.</t>
        </is>
      </c>
      <c r="B41" s="2" t="n"/>
      <c r="C41" s="2" t="n"/>
      <c r="D41" s="2" t="n"/>
      <c r="E41" s="2" t="n"/>
      <c r="F41" s="2" t="n"/>
      <c r="G41" s="2" t="n"/>
      <c r="H41" s="2" t="n"/>
    </row>
    <row r="42" ht="24" customHeight="1">
      <c r="A42" s="6" t="inlineStr">
        <is>
          <t>A pontuação orienta a próxima ação. Não prevê receita, qualidade de gestão, rentabilidade ou resultado de campanha.</t>
        </is>
      </c>
      <c r="B42" s="2" t="n"/>
      <c r="C42" s="2" t="n"/>
      <c r="D42" s="2" t="n"/>
      <c r="E42" s="2" t="n"/>
      <c r="F42" s="2" t="n"/>
      <c r="G42" s="2" t="n"/>
      <c r="H42" s="2" t="n"/>
    </row>
    <row r="43" ht="2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28" customHeight="1">
      <c r="A44" s="19" t="inlineStr">
        <is>
          <t>Evidência mínima sugerida por pilar</t>
        </is>
      </c>
      <c r="B44" s="19" t="n"/>
      <c r="C44" s="19" t="n"/>
      <c r="D44" s="19" t="n"/>
      <c r="E44" s="19" t="n"/>
      <c r="F44" s="19" t="n"/>
      <c r="G44" s="19" t="n"/>
      <c r="H44" s="19" t="n"/>
    </row>
    <row r="45" ht="2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24" customHeight="1">
      <c r="A46" s="6" t="inlineStr">
        <is>
          <t>Oferta: página/proposta com escopo e registro de objeções reais.</t>
        </is>
      </c>
      <c r="B46" s="2" t="n"/>
      <c r="C46" s="2" t="n"/>
      <c r="D46" s="2" t="n"/>
      <c r="E46" s="2" t="n"/>
      <c r="F46" s="2" t="n"/>
      <c r="G46" s="2" t="n"/>
      <c r="H46" s="2" t="n"/>
    </row>
    <row r="47" ht="24" customHeight="1">
      <c r="A47" s="6" t="inlineStr">
        <is>
          <t>Aquisição: relatório de termos com decisão e justificativa.</t>
        </is>
      </c>
      <c r="B47" s="2" t="n"/>
      <c r="C47" s="2" t="n"/>
      <c r="D47" s="2" t="n"/>
      <c r="E47" s="2" t="n"/>
      <c r="F47" s="2" t="n"/>
      <c r="G47" s="2" t="n"/>
      <c r="H47" s="2" t="n"/>
    </row>
    <row r="48" ht="24" customHeight="1">
      <c r="A48" s="6" t="inlineStr">
        <is>
          <t>Caminho: registro de teste no celular e confirmação de atendimento.</t>
        </is>
      </c>
      <c r="B48" s="2" t="n"/>
      <c r="C48" s="2" t="n"/>
      <c r="D48" s="2" t="n"/>
      <c r="E48" s="2" t="n"/>
      <c r="F48" s="2" t="n"/>
      <c r="G48" s="2" t="n"/>
      <c r="H48" s="2" t="n"/>
    </row>
    <row r="49" ht="24" customHeight="1">
      <c r="A49" s="6" t="inlineStr">
        <is>
          <t>Rastreamento: lead de teste ligado à origem e recebido no CRM.</t>
        </is>
      </c>
      <c r="B49" s="2" t="n"/>
      <c r="C49" s="2" t="n"/>
      <c r="D49" s="2" t="n"/>
      <c r="E49" s="2" t="n"/>
      <c r="F49" s="2" t="n"/>
      <c r="G49" s="2" t="n"/>
      <c r="H49" s="2" t="n"/>
    </row>
    <row r="50" ht="24" customHeight="1">
      <c r="A50" s="6" t="inlineStr">
        <is>
          <t>Dados: exportação conciliada com deduplicação e critério de cliente novo.</t>
        </is>
      </c>
      <c r="B50" s="2" t="n"/>
      <c r="C50" s="2" t="n"/>
      <c r="D50" s="2" t="n"/>
      <c r="E50" s="2" t="n"/>
      <c r="F50" s="2" t="n"/>
      <c r="G50" s="2" t="n"/>
      <c r="H50" s="2" t="n"/>
    </row>
    <row r="51" ht="24" customHeight="1">
      <c r="A51" s="6" t="inlineStr">
        <is>
          <t>Ritmo: ata curta da revisão com decisão, dono, prazo e aprendizado.</t>
        </is>
      </c>
      <c r="B51" s="2" t="n"/>
      <c r="C51" s="2" t="n"/>
      <c r="D51" s="2" t="n"/>
      <c r="E51" s="2" t="n"/>
      <c r="F51" s="2" t="n"/>
      <c r="G51" s="2" t="n"/>
      <c r="H51" s="2" t="n"/>
    </row>
    <row r="52" ht="2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2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2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2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2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2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2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2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2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2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2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2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</sheetData>
  <conditionalFormatting sqref="G8:H24">
    <cfRule type="expression" priority="1" dxfId="0">
      <formula>AND($G8="Concluída",$H8="")</formula>
    </cfRule>
  </conditionalFormatting>
  <dataValidations count="3">
    <dataValidation sqref="B8:B24" showDropDown="0" showInputMessage="0" showErrorMessage="0" allowBlank="0" type="list">
      <formula1>"Oferta,Aquisição,Caminho,Rastreamento,Dados,Ritmo"</formula1>
    </dataValidation>
    <dataValidation sqref="G8:G24" showDropDown="0" showInputMessage="0" showErrorMessage="0" allowBlank="0" type="list">
      <formula1>"A fazer,Em curso,Concluída,Descartada"</formula1>
    </dataValidation>
    <dataValidation sqref="B32:B37" showDropDown="0" showInputMessage="0" showErrorMessage="0" allowBlank="0" type="whole" operator="between">
      <formula1>0</formula1>
      <formula2>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2026-10-17T20:03:59Z</dcterms:created>
  <dcterms:modified xmlns:dcterms="http://purl.org/dc/terms/" xmlns:xsi="http://www.w3.org/2001/XMLSchema-instance" xsi:type="dcterms:W3CDTF">2026-10-17T20:03:59Z</dcterms:modified>
</cp:coreProperties>
</file>